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DIO'!$A$2:$I$27</definedName>
    <definedName name="_xlnm.Print_Area" localSheetId="1">'PLAN PRIHODA'!$A$1:$L$38</definedName>
  </definedNames>
  <calcPr fullCalcOnLoad="1" refMode="R1C1"/>
</workbook>
</file>

<file path=xl/sharedStrings.xml><?xml version="1.0" encoding="utf-8"?>
<sst xmlns="http://schemas.openxmlformats.org/spreadsheetml/2006/main" count="248" uniqueCount="126">
  <si>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</si>
  <si>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</si>
  <si>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</si>
  <si>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</si>
  <si>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</si>
  <si>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</si>
  <si>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</si>
  <si>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</si>
  <si>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</si>
  <si>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</si>
  <si>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</si>
  <si>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</si>
  <si>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</si>
  <si>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</si>
  <si>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</si>
  <si>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</si>
  <si>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</si>
  <si>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</si>
  <si>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</si>
  <si>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</si>
  <si>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</si>
  <si>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</si>
  <si>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</si>
  <si>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</si>
  <si>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</si>
  <si>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</si>
  <si>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</si>
  <si>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</si>
  <si>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</si>
  <si>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</si>
  <si>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</si>
  <si>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</si>
  <si>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</si>
  <si>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</si>
  <si>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</si>
  <si>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</si>
  <si>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</si>
  <si>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</si>
  <si>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</si>
  <si>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</si>
  <si>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</si>
  <si>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</si>
  <si>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</si>
  <si>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</si>
  <si>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</si>
  <si>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2021.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</si>
  <si>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</si>
  <si>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</si>
  <si>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</si>
  <si>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</si>
  <si>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</si>
  <si>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</si>
  <si>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</si>
  <si>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</si>
  <si>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</si>
  <si>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</si>
  <si>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službena putovanja</t>
  </si>
  <si>
    <t>naknada za prijevoz na posao i nazad</t>
  </si>
  <si>
    <t>stručno obrazovanje</t>
  </si>
  <si>
    <t>ostale naknade troškova zaposlenima</t>
  </si>
  <si>
    <t>uredski materijal i ostali mat.rashodi</t>
  </si>
  <si>
    <t>materijal i sirovina</t>
  </si>
  <si>
    <t>energija</t>
  </si>
  <si>
    <t>sitan inventar i auto gume</t>
  </si>
  <si>
    <t>službena i zaštitna odjeća i obuća</t>
  </si>
  <si>
    <t>usluge telefona,pošte i prijevoza</t>
  </si>
  <si>
    <t>usluge tekućeg i invest.održavanje</t>
  </si>
  <si>
    <t>usluge promiđbe i informiranja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</si>
  <si>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</si>
  <si>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</si>
  <si>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</si>
  <si>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</si>
  <si>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</si>
  <si>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</si>
  <si>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premija osiguranja</t>
  </si>
  <si>
    <t>članarina</t>
  </si>
  <si>
    <t>pristojbe i naknade</t>
  </si>
  <si>
    <t>ostali nespomenuti rashodi</t>
  </si>
  <si>
    <t>Naknada građanima u novcu iz proračuna</t>
  </si>
  <si>
    <t>Naknada građanima - vlastiti prijevoz</t>
  </si>
  <si>
    <t>Shema Školsko voće</t>
  </si>
  <si>
    <t>Uredska oprema</t>
  </si>
  <si>
    <t>Sportska i glazbena oprema</t>
  </si>
  <si>
    <t>Uređaji, strojevi i oprema za ostale namjene</t>
  </si>
  <si>
    <t>Knjige</t>
  </si>
  <si>
    <t>Otplata gl.zajmova</t>
  </si>
  <si>
    <t>CENTAR UČENJA ŠKOLE SENJ PROJEKTNA DOKUMENTACIJA</t>
  </si>
  <si>
    <t>Postrojenja i oprema</t>
  </si>
  <si>
    <t>Zgrade -škole</t>
  </si>
  <si>
    <t>Zgrade - škole</t>
  </si>
  <si>
    <t>Pomoć pror. koris. nenadlež. pror. MZO</t>
  </si>
  <si>
    <t>UKUPNO 3+4</t>
  </si>
  <si>
    <t>Naknade troškova osobama izvan radnog odnosa</t>
  </si>
  <si>
    <t>Naknade za smještaj na sl.putu</t>
  </si>
  <si>
    <t>Naknade za prijevoz na sl.putu</t>
  </si>
  <si>
    <t>Literatura</t>
  </si>
  <si>
    <t>Materijal i sredstva za čišćenje</t>
  </si>
  <si>
    <t>Ostali mat. za potrebe red.poslov.</t>
  </si>
  <si>
    <t>Motorni benzin i dizel gorivo</t>
  </si>
  <si>
    <t>Ostali mat.za proizv.energije</t>
  </si>
  <si>
    <t>materijal i dijelovi za TIN održavanje građ objekta</t>
  </si>
  <si>
    <t>materijal i dijelovi za TIN održavanje postrojenja i preme</t>
  </si>
  <si>
    <t>Ostale usluge za komunik.i prijevoz</t>
  </si>
  <si>
    <t>opskrba vodom</t>
  </si>
  <si>
    <t>odvoz smeća</t>
  </si>
  <si>
    <t>deratizacija i dezinsekcija</t>
  </si>
  <si>
    <t>dimljačarske usluge</t>
  </si>
  <si>
    <t>reprezentacija</t>
  </si>
  <si>
    <t>Instrumenti, uređaji i strojevi</t>
  </si>
  <si>
    <t>Naknada građanima u naravi</t>
  </si>
  <si>
    <t>Rashodi za materijal i sirovine</t>
  </si>
  <si>
    <t>Ostale komunalne usluge</t>
  </si>
  <si>
    <t>Projekt Obrok za sve II</t>
  </si>
  <si>
    <t>Obrazovanje jednakih mogućnosti II</t>
  </si>
  <si>
    <t>2022.</t>
  </si>
  <si>
    <t>PRIJEDLOG PLANA ZA 2023.</t>
  </si>
  <si>
    <t>PRIJEDLOG PLANA ZA 2024.</t>
  </si>
  <si>
    <t>2023.</t>
  </si>
  <si>
    <t>Ukupno prihodi i primici za 2022.</t>
  </si>
  <si>
    <t>2024.</t>
  </si>
  <si>
    <t>Ukupno prihodi i primici za 2023.</t>
  </si>
  <si>
    <t>Naknada građanina u novcu</t>
  </si>
  <si>
    <t>Prijedlog plana 
za 2022.</t>
  </si>
  <si>
    <t>Projekcija plana
za 2023.</t>
  </si>
  <si>
    <t>Projekcija plana 
za 2024.</t>
  </si>
  <si>
    <t xml:space="preserve"> FINANCIJSKi PLAN 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</si>
</sst>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dd\.mm\.yyyy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  <numFmt numFmtId="183" formatCode="#,##0.0"/>
    <numFmt numFmtId="184" formatCode="#,##0.000"/>
    <numFmt numFmtId="185" formatCode="0.0"/>
    <numFmt numFmtId="186" formatCode="[$-41A]d\.\ mmmm\ yyyy\."/>
    <numFmt numFmtId="187" formatCode="#,##0.00\ &quot;kn&quot;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hair"/>
      <top style="hair"/>
      <bottom style="dotted"/>
    </border>
    <border>
      <left style="dotted"/>
      <right style="hair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38" fillId="0" borderId="30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/>
      <protection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0" fontId="26" fillId="0" borderId="30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6" fillId="0" borderId="45" xfId="0" applyNumberFormat="1" applyFont="1" applyFill="1" applyBorder="1" applyAlignment="1" applyProtection="1">
      <alignment/>
      <protection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6" fillId="0" borderId="47" xfId="0" applyNumberFormat="1" applyFont="1" applyFill="1" applyBorder="1" applyAlignment="1" applyProtection="1">
      <alignment wrapText="1"/>
      <protection/>
    </xf>
    <xf numFmtId="0" fontId="26" fillId="0" borderId="48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6" fillId="0" borderId="45" xfId="0" applyNumberFormat="1" applyFont="1" applyFill="1" applyBorder="1" applyAlignment="1" applyProtection="1">
      <alignment wrapText="1"/>
      <protection/>
    </xf>
    <xf numFmtId="0" fontId="26" fillId="0" borderId="46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45" xfId="0" applyNumberFormat="1" applyFont="1" applyFill="1" applyBorder="1" applyAlignment="1" applyProtection="1">
      <alignment horizontal="left"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1" xfId="0" applyNumberFormat="1" applyFont="1" applyFill="1" applyBorder="1" applyAlignment="1" applyProtection="1">
      <alignment/>
      <protection/>
    </xf>
    <xf numFmtId="3" fontId="26" fillId="0" borderId="45" xfId="0" applyNumberFormat="1" applyFont="1" applyFill="1" applyBorder="1" applyAlignment="1" applyProtection="1">
      <alignment/>
      <protection/>
    </xf>
    <xf numFmtId="3" fontId="26" fillId="0" borderId="46" xfId="0" applyNumberFormat="1" applyFont="1" applyFill="1" applyBorder="1" applyAlignment="1" applyProtection="1">
      <alignment/>
      <protection/>
    </xf>
    <xf numFmtId="3" fontId="25" fillId="0" borderId="45" xfId="0" applyNumberFormat="1" applyFont="1" applyFill="1" applyBorder="1" applyAlignment="1" applyProtection="1">
      <alignment/>
      <protection/>
    </xf>
    <xf numFmtId="3" fontId="25" fillId="0" borderId="46" xfId="0" applyNumberFormat="1" applyFont="1" applyFill="1" applyBorder="1" applyAlignment="1" applyProtection="1">
      <alignment/>
      <protection/>
    </xf>
    <xf numFmtId="0" fontId="24" fillId="0" borderId="49" xfId="0" applyNumberFormat="1" applyFont="1" applyFill="1" applyBorder="1" applyAlignment="1" applyProtection="1">
      <alignment vertical="center" wrapText="1"/>
      <protection/>
    </xf>
    <xf numFmtId="0" fontId="24" fillId="0" borderId="49" xfId="0" applyNumberFormat="1" applyFont="1" applyFill="1" applyBorder="1" applyAlignment="1" applyProtection="1">
      <alignment horizontal="left" vertical="center" wrapText="1"/>
      <protection/>
    </xf>
    <xf numFmtId="0" fontId="25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3" fontId="26" fillId="0" borderId="50" xfId="0" applyNumberFormat="1" applyFont="1" applyFill="1" applyBorder="1" applyAlignment="1" applyProtection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1" fontId="22" fillId="49" borderId="52" xfId="0" applyNumberFormat="1" applyFont="1" applyFill="1" applyBorder="1" applyAlignment="1">
      <alignment horizontal="left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1" fontId="22" fillId="49" borderId="56" xfId="0" applyNumberFormat="1" applyFont="1" applyFill="1" applyBorder="1" applyAlignment="1">
      <alignment horizontal="right" vertical="top" wrapText="1"/>
    </xf>
    <xf numFmtId="1" fontId="21" fillId="0" borderId="57" xfId="0" applyNumberFormat="1" applyFont="1" applyBorder="1" applyAlignment="1">
      <alignment wrapText="1"/>
    </xf>
    <xf numFmtId="1" fontId="22" fillId="0" borderId="58" xfId="0" applyNumberFormat="1" applyFont="1" applyBorder="1" applyAlignment="1">
      <alignment wrapText="1"/>
    </xf>
    <xf numFmtId="0" fontId="26" fillId="35" borderId="59" xfId="0" applyNumberFormat="1" applyFont="1" applyFill="1" applyBorder="1" applyAlignment="1" applyProtection="1">
      <alignment horizontal="center" vertical="center" wrapText="1"/>
      <protection/>
    </xf>
    <xf numFmtId="1" fontId="21" fillId="49" borderId="19" xfId="0" applyNumberFormat="1" applyFont="1" applyFill="1" applyBorder="1" applyAlignment="1">
      <alignment horizontal="left" wrapText="1"/>
    </xf>
    <xf numFmtId="3" fontId="22" fillId="0" borderId="58" xfId="0" applyNumberFormat="1" applyFont="1" applyBorder="1" applyAlignment="1">
      <alignment wrapText="1"/>
    </xf>
    <xf numFmtId="3" fontId="26" fillId="0" borderId="19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>
      <alignment/>
      <protection/>
    </xf>
    <xf numFmtId="3" fontId="70" fillId="0" borderId="45" xfId="0" applyNumberFormat="1" applyFont="1" applyFill="1" applyBorder="1" applyAlignment="1" applyProtection="1">
      <alignment/>
      <protection/>
    </xf>
    <xf numFmtId="3" fontId="71" fillId="0" borderId="31" xfId="0" applyNumberFormat="1" applyFont="1" applyFill="1" applyBorder="1" applyAlignment="1" applyProtection="1">
      <alignment/>
      <protection/>
    </xf>
    <xf numFmtId="3" fontId="72" fillId="0" borderId="46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2" fillId="51" borderId="0" xfId="0" applyNumberFormat="1" applyFont="1" applyFill="1" applyBorder="1" applyAlignment="1">
      <alignment wrapText="1"/>
    </xf>
    <xf numFmtId="3" fontId="22" fillId="51" borderId="0" xfId="0" applyNumberFormat="1" applyFont="1" applyFill="1" applyBorder="1" applyAlignment="1">
      <alignment horizontal="center"/>
    </xf>
    <xf numFmtId="0" fontId="26" fillId="51" borderId="19" xfId="0" applyNumberFormat="1" applyFont="1" applyFill="1" applyBorder="1" applyAlignment="1" applyProtection="1">
      <alignment/>
      <protection/>
    </xf>
    <xf numFmtId="0" fontId="25" fillId="51" borderId="19" xfId="0" applyNumberFormat="1" applyFont="1" applyFill="1" applyBorder="1" applyAlignment="1" applyProtection="1">
      <alignment/>
      <protection/>
    </xf>
    <xf numFmtId="3" fontId="26" fillId="51" borderId="19" xfId="0" applyNumberFormat="1" applyFont="1" applyFill="1" applyBorder="1" applyAlignment="1" applyProtection="1">
      <alignment/>
      <protection/>
    </xf>
    <xf numFmtId="3" fontId="25" fillId="51" borderId="19" xfId="0" applyNumberFormat="1" applyFont="1" applyFill="1" applyBorder="1" applyAlignment="1" applyProtection="1">
      <alignment/>
      <protection/>
    </xf>
    <xf numFmtId="0" fontId="21" fillId="51" borderId="19" xfId="0" applyNumberFormat="1" applyFont="1" applyFill="1" applyBorder="1" applyAlignment="1" applyProtection="1">
      <alignment/>
      <protection/>
    </xf>
    <xf numFmtId="0" fontId="22" fillId="51" borderId="19" xfId="0" applyNumberFormat="1" applyFont="1" applyFill="1" applyBorder="1" applyAlignment="1" applyProtection="1">
      <alignment/>
      <protection/>
    </xf>
    <xf numFmtId="3" fontId="22" fillId="51" borderId="19" xfId="0" applyNumberFormat="1" applyFont="1" applyFill="1" applyBorder="1" applyAlignment="1" applyProtection="1">
      <alignment/>
      <protection/>
    </xf>
    <xf numFmtId="3" fontId="21" fillId="51" borderId="19" xfId="0" applyNumberFormat="1" applyFont="1" applyFill="1" applyBorder="1" applyAlignment="1" applyProtection="1">
      <alignment/>
      <protection/>
    </xf>
    <xf numFmtId="0" fontId="70" fillId="51" borderId="19" xfId="0" applyNumberFormat="1" applyFont="1" applyFill="1" applyBorder="1" applyAlignment="1" applyProtection="1">
      <alignment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3" fontId="70" fillId="0" borderId="31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35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22" fillId="0" borderId="30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/>
      <protection/>
    </xf>
    <xf numFmtId="3" fontId="22" fillId="0" borderId="31" xfId="0" applyNumberFormat="1" applyFont="1" applyFill="1" applyBorder="1" applyAlignment="1" applyProtection="1">
      <alignment/>
      <protection/>
    </xf>
    <xf numFmtId="3" fontId="21" fillId="0" borderId="31" xfId="0" applyNumberFormat="1" applyFont="1" applyFill="1" applyBorder="1" applyAlignment="1" applyProtection="1">
      <alignment/>
      <protection/>
    </xf>
    <xf numFmtId="3" fontId="22" fillId="0" borderId="46" xfId="0" applyNumberFormat="1" applyFont="1" applyFill="1" applyBorder="1" applyAlignment="1" applyProtection="1">
      <alignment/>
      <protection/>
    </xf>
    <xf numFmtId="3" fontId="22" fillId="0" borderId="48" xfId="0" applyNumberFormat="1" applyFont="1" applyFill="1" applyBorder="1" applyAlignment="1" applyProtection="1">
      <alignment/>
      <protection/>
    </xf>
    <xf numFmtId="3" fontId="21" fillId="0" borderId="45" xfId="0" applyNumberFormat="1" applyFont="1" applyFill="1" applyBorder="1" applyAlignment="1" applyProtection="1">
      <alignment/>
      <protection/>
    </xf>
    <xf numFmtId="0" fontId="22" fillId="0" borderId="45" xfId="0" applyNumberFormat="1" applyFont="1" applyFill="1" applyBorder="1" applyAlignment="1" applyProtection="1">
      <alignment/>
      <protection/>
    </xf>
    <xf numFmtId="0" fontId="21" fillId="0" borderId="45" xfId="0" applyNumberFormat="1" applyFont="1" applyFill="1" applyBorder="1" applyAlignment="1" applyProtection="1">
      <alignment/>
      <protection/>
    </xf>
    <xf numFmtId="3" fontId="22" fillId="0" borderId="45" xfId="0" applyNumberFormat="1" applyFont="1" applyFill="1" applyBorder="1" applyAlignment="1" applyProtection="1">
      <alignment/>
      <protection/>
    </xf>
    <xf numFmtId="3" fontId="21" fillId="0" borderId="48" xfId="0" applyNumberFormat="1" applyFont="1" applyFill="1" applyBorder="1" applyAlignment="1" applyProtection="1">
      <alignment/>
      <protection/>
    </xf>
    <xf numFmtId="0" fontId="21" fillId="0" borderId="48" xfId="0" applyNumberFormat="1" applyFont="1" applyFill="1" applyBorder="1" applyAlignment="1" applyProtection="1">
      <alignment/>
      <protection/>
    </xf>
    <xf numFmtId="171" fontId="26" fillId="0" borderId="31" xfId="103" applyNumberFormat="1" applyFont="1" applyFill="1" applyBorder="1" applyAlignment="1" applyProtection="1">
      <alignment/>
      <protection/>
    </xf>
    <xf numFmtId="3" fontId="21" fillId="51" borderId="19" xfId="0" applyNumberFormat="1" applyFont="1" applyFill="1" applyBorder="1" applyAlignment="1">
      <alignment horizontal="right" wrapText="1"/>
    </xf>
    <xf numFmtId="0" fontId="22" fillId="51" borderId="61" xfId="0" applyFont="1" applyFill="1" applyBorder="1" applyAlignment="1">
      <alignment horizontal="center" vertical="center" wrapText="1"/>
    </xf>
    <xf numFmtId="0" fontId="22" fillId="51" borderId="53" xfId="0" applyFont="1" applyFill="1" applyBorder="1" applyAlignment="1">
      <alignment horizontal="center" vertical="center" wrapText="1"/>
    </xf>
    <xf numFmtId="3" fontId="21" fillId="51" borderId="53" xfId="0" applyNumberFormat="1" applyFont="1" applyFill="1" applyBorder="1" applyAlignment="1">
      <alignment vertical="center" wrapText="1"/>
    </xf>
    <xf numFmtId="3" fontId="21" fillId="51" borderId="61" xfId="0" applyNumberFormat="1" applyFont="1" applyFill="1" applyBorder="1" applyAlignment="1">
      <alignment horizontal="right" vertical="center" wrapText="1"/>
    </xf>
    <xf numFmtId="1" fontId="21" fillId="51" borderId="62" xfId="0" applyNumberFormat="1" applyFont="1" applyFill="1" applyBorder="1" applyAlignment="1">
      <alignment horizontal="left" wrapText="1"/>
    </xf>
    <xf numFmtId="3" fontId="21" fillId="51" borderId="36" xfId="0" applyNumberFormat="1" applyFont="1" applyFill="1" applyBorder="1" applyAlignment="1">
      <alignment/>
    </xf>
    <xf numFmtId="3" fontId="25" fillId="51" borderId="31" xfId="0" applyNumberFormat="1" applyFont="1" applyFill="1" applyBorder="1" applyAlignment="1" applyProtection="1">
      <alignment/>
      <protection/>
    </xf>
    <xf numFmtId="3" fontId="26" fillId="51" borderId="31" xfId="0" applyNumberFormat="1" applyFont="1" applyFill="1" applyBorder="1" applyAlignment="1" applyProtection="1">
      <alignment/>
      <protection/>
    </xf>
    <xf numFmtId="3" fontId="25" fillId="51" borderId="45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>
      <alignment/>
      <protection/>
    </xf>
    <xf numFmtId="3" fontId="22" fillId="51" borderId="48" xfId="0" applyNumberFormat="1" applyFont="1" applyFill="1" applyBorder="1" applyAlignment="1" applyProtection="1">
      <alignment/>
      <protection/>
    </xf>
    <xf numFmtId="3" fontId="21" fillId="51" borderId="45" xfId="0" applyNumberFormat="1" applyFont="1" applyFill="1" applyBorder="1" applyAlignment="1" applyProtection="1">
      <alignment/>
      <protection/>
    </xf>
    <xf numFmtId="3" fontId="72" fillId="51" borderId="58" xfId="0" applyNumberFormat="1" applyFont="1" applyFill="1" applyBorder="1" applyAlignment="1">
      <alignment wrapText="1"/>
    </xf>
    <xf numFmtId="182" fontId="21" fillId="0" borderId="48" xfId="103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2" fillId="0" borderId="0" xfId="87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63" xfId="0" applyNumberFormat="1" applyFont="1" applyFill="1" applyBorder="1" applyAlignment="1">
      <alignment horizontal="left" wrapText="1"/>
    </xf>
    <xf numFmtId="1" fontId="21" fillId="0" borderId="64" xfId="0" applyNumberFormat="1" applyFont="1" applyBorder="1" applyAlignment="1">
      <alignment horizontal="left" wrapText="1"/>
    </xf>
    <xf numFmtId="3" fontId="21" fillId="0" borderId="65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6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67" xfId="0" applyNumberFormat="1" applyFont="1" applyBorder="1" applyAlignment="1">
      <alignment horizontal="left" wrapText="1"/>
    </xf>
    <xf numFmtId="1" fontId="21" fillId="0" borderId="62" xfId="0" applyNumberFormat="1" applyFont="1" applyBorder="1" applyAlignment="1">
      <alignment horizontal="left" wrapText="1"/>
    </xf>
    <xf numFmtId="182" fontId="26" fillId="0" borderId="31" xfId="103" applyNumberFormat="1" applyFont="1" applyFill="1" applyBorder="1" applyAlignment="1" applyProtection="1">
      <alignment/>
      <protection/>
    </xf>
    <xf numFmtId="182" fontId="25" fillId="0" borderId="31" xfId="103" applyNumberFormat="1" applyFont="1" applyFill="1" applyBorder="1" applyAlignment="1" applyProtection="1">
      <alignment/>
      <protection/>
    </xf>
    <xf numFmtId="182" fontId="21" fillId="0" borderId="45" xfId="103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0" fontId="26" fillId="51" borderId="0" xfId="0" applyNumberFormat="1" applyFont="1" applyFill="1" applyBorder="1" applyAlignment="1" applyProtection="1">
      <alignment/>
      <protection/>
    </xf>
    <xf numFmtId="182" fontId="22" fillId="0" borderId="58" xfId="103" applyNumberFormat="1" applyFont="1" applyBorder="1" applyAlignment="1">
      <alignment wrapText="1"/>
    </xf>
    <xf numFmtId="182" fontId="21" fillId="0" borderId="67" xfId="103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8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36" fillId="0" borderId="58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wrapText="1"/>
      <protection/>
    </xf>
    <xf numFmtId="3" fontId="22" fillId="0" borderId="58" xfId="0" applyNumberFormat="1" applyFont="1" applyBorder="1" applyAlignment="1">
      <alignment horizontal="center"/>
    </xf>
    <xf numFmtId="3" fontId="22" fillId="0" borderId="69" xfId="0" applyNumberFormat="1" applyFont="1" applyBorder="1" applyAlignment="1">
      <alignment horizontal="center"/>
    </xf>
    <xf numFmtId="3" fontId="22" fillId="0" borderId="7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68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5" fillId="0" borderId="71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9335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38675"/>
          <a:ext cx="19335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3867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724650"/>
          <a:ext cx="1933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724650"/>
          <a:ext cx="10477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9.57421875" style="3" customWidth="1"/>
    <col min="7" max="7" width="17.28125" style="3" customWidth="1"/>
    <col min="8" max="8" width="19.0039062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44"/>
      <c r="B2" s="244"/>
      <c r="C2" s="244"/>
      <c r="D2" s="244"/>
      <c r="E2" s="244"/>
      <c r="F2" s="244"/>
      <c r="G2" s="244"/>
      <c r="H2" s="244"/>
    </row>
    <row r="3" spans="1:8" ht="48" customHeight="1">
      <c r="A3" s="237" t="s">
        <v>125</v>
      </c>
      <c r="B3" s="237"/>
      <c r="C3" s="237"/>
      <c r="D3" s="237"/>
      <c r="E3" s="237"/>
      <c r="F3" s="237"/>
      <c r="G3" s="237"/>
      <c r="H3" s="237"/>
    </row>
    <row r="4" spans="1:8" s="47" customFormat="1" ht="26.25" customHeight="1">
      <c r="A4" s="237" t="s">
        <v>34</v>
      </c>
      <c r="B4" s="237"/>
      <c r="C4" s="237"/>
      <c r="D4" s="237"/>
      <c r="E4" s="237"/>
      <c r="F4" s="237"/>
      <c r="G4" s="245"/>
      <c r="H4" s="245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122</v>
      </c>
      <c r="G6" s="54" t="s">
        <v>123</v>
      </c>
      <c r="H6" s="55" t="s">
        <v>124</v>
      </c>
      <c r="I6" s="56"/>
    </row>
    <row r="7" spans="1:9" ht="27.75" customHeight="1">
      <c r="A7" s="246" t="s">
        <v>36</v>
      </c>
      <c r="B7" s="232"/>
      <c r="C7" s="232"/>
      <c r="D7" s="232"/>
      <c r="E7" s="247"/>
      <c r="F7" s="66">
        <v>11018000.29</v>
      </c>
      <c r="G7" s="66">
        <v>10891750.29</v>
      </c>
      <c r="H7" s="66">
        <v>10891750.29</v>
      </c>
      <c r="I7" s="64"/>
    </row>
    <row r="8" spans="1:8" ht="22.5" customHeight="1">
      <c r="A8" s="229" t="s">
        <v>0</v>
      </c>
      <c r="B8" s="230"/>
      <c r="C8" s="230"/>
      <c r="D8" s="230"/>
      <c r="E8" s="236"/>
      <c r="F8" s="123">
        <f>F7</f>
        <v>11018000.29</v>
      </c>
      <c r="G8" s="123">
        <f>G7</f>
        <v>10891750.29</v>
      </c>
      <c r="H8" s="123">
        <f>H7</f>
        <v>10891750.29</v>
      </c>
    </row>
    <row r="9" spans="1:8" ht="22.5" customHeight="1">
      <c r="A9" s="248" t="s">
        <v>38</v>
      </c>
      <c r="B9" s="236"/>
      <c r="C9" s="236"/>
      <c r="D9" s="236"/>
      <c r="E9" s="236"/>
      <c r="F9" s="69"/>
      <c r="G9" s="69"/>
      <c r="H9" s="69"/>
    </row>
    <row r="10" spans="1:8" ht="22.5" customHeight="1">
      <c r="A10" s="65" t="s">
        <v>37</v>
      </c>
      <c r="B10" s="68"/>
      <c r="C10" s="68"/>
      <c r="D10" s="68"/>
      <c r="E10" s="68"/>
      <c r="F10" s="66">
        <f>F7</f>
        <v>11018000.29</v>
      </c>
      <c r="G10" s="66">
        <f>G11+G12</f>
        <v>10891750</v>
      </c>
      <c r="H10" s="66">
        <f>H11+H12</f>
        <v>10891750</v>
      </c>
    </row>
    <row r="11" spans="1:10" ht="22.5" customHeight="1">
      <c r="A11" s="233" t="s">
        <v>1</v>
      </c>
      <c r="B11" s="230"/>
      <c r="C11" s="230"/>
      <c r="D11" s="230"/>
      <c r="E11" s="234"/>
      <c r="F11" s="123">
        <v>10945500</v>
      </c>
      <c r="G11" s="123">
        <v>10819250</v>
      </c>
      <c r="H11" s="123">
        <v>10819250</v>
      </c>
      <c r="I11" s="37"/>
      <c r="J11" s="37"/>
    </row>
    <row r="12" spans="1:10" ht="22.5" customHeight="1">
      <c r="A12" s="235" t="s">
        <v>41</v>
      </c>
      <c r="B12" s="236"/>
      <c r="C12" s="236"/>
      <c r="D12" s="236"/>
      <c r="E12" s="236"/>
      <c r="F12" s="69">
        <v>72500</v>
      </c>
      <c r="G12" s="69">
        <v>72500</v>
      </c>
      <c r="H12" s="69">
        <v>72500</v>
      </c>
      <c r="I12" s="37"/>
      <c r="J12" s="37"/>
    </row>
    <row r="13" spans="1:10" ht="22.5" customHeight="1">
      <c r="A13" s="231" t="s">
        <v>2</v>
      </c>
      <c r="B13" s="232"/>
      <c r="C13" s="232"/>
      <c r="D13" s="232"/>
      <c r="E13" s="232"/>
      <c r="F13" s="67"/>
      <c r="G13" s="67"/>
      <c r="H13" s="67"/>
      <c r="J13" s="37"/>
    </row>
    <row r="14" spans="1:8" ht="25.5" customHeight="1">
      <c r="A14" s="237"/>
      <c r="B14" s="227"/>
      <c r="C14" s="227"/>
      <c r="D14" s="227"/>
      <c r="E14" s="227"/>
      <c r="F14" s="228"/>
      <c r="G14" s="228"/>
      <c r="H14" s="228"/>
    </row>
    <row r="15" spans="1:10" ht="27.75" customHeight="1">
      <c r="A15" s="50"/>
      <c r="B15" s="51"/>
      <c r="C15" s="51"/>
      <c r="D15" s="52"/>
      <c r="E15" s="53"/>
      <c r="F15" s="54" t="s">
        <v>122</v>
      </c>
      <c r="G15" s="54" t="s">
        <v>123</v>
      </c>
      <c r="H15" s="55" t="s">
        <v>124</v>
      </c>
      <c r="J15" s="37"/>
    </row>
    <row r="16" spans="1:10" ht="30.75" customHeight="1">
      <c r="A16" s="238" t="s">
        <v>42</v>
      </c>
      <c r="B16" s="239"/>
      <c r="C16" s="239"/>
      <c r="D16" s="239"/>
      <c r="E16" s="240"/>
      <c r="F16" s="70"/>
      <c r="G16" s="70"/>
      <c r="H16" s="71"/>
      <c r="J16" s="37"/>
    </row>
    <row r="17" spans="1:10" ht="34.5" customHeight="1">
      <c r="A17" s="241" t="s">
        <v>43</v>
      </c>
      <c r="B17" s="242"/>
      <c r="C17" s="242"/>
      <c r="D17" s="242"/>
      <c r="E17" s="243"/>
      <c r="F17" s="72"/>
      <c r="G17" s="72"/>
      <c r="H17" s="67"/>
      <c r="J17" s="37"/>
    </row>
    <row r="18" spans="1:10" s="42" customFormat="1" ht="25.5" customHeight="1">
      <c r="A18" s="226"/>
      <c r="B18" s="227"/>
      <c r="C18" s="227"/>
      <c r="D18" s="227"/>
      <c r="E18" s="227"/>
      <c r="F18" s="228"/>
      <c r="G18" s="228"/>
      <c r="H18" s="228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122</v>
      </c>
      <c r="G19" s="54" t="s">
        <v>123</v>
      </c>
      <c r="H19" s="55" t="s">
        <v>124</v>
      </c>
      <c r="J19" s="73"/>
      <c r="K19" s="73"/>
    </row>
    <row r="20" spans="1:10" s="42" customFormat="1" ht="22.5" customHeight="1">
      <c r="A20" s="229" t="s">
        <v>3</v>
      </c>
      <c r="B20" s="230"/>
      <c r="C20" s="230"/>
      <c r="D20" s="230"/>
      <c r="E20" s="230"/>
      <c r="F20" s="57"/>
      <c r="G20" s="57"/>
      <c r="H20" s="57"/>
      <c r="J20" s="73"/>
    </row>
    <row r="21" spans="1:8" s="42" customFormat="1" ht="33.75" customHeight="1">
      <c r="A21" s="229" t="s">
        <v>4</v>
      </c>
      <c r="B21" s="230"/>
      <c r="C21" s="230"/>
      <c r="D21" s="230"/>
      <c r="E21" s="230"/>
      <c r="F21" s="57"/>
      <c r="G21" s="57"/>
      <c r="H21" s="57"/>
    </row>
    <row r="22" spans="1:11" s="42" customFormat="1" ht="22.5" customHeight="1">
      <c r="A22" s="231" t="s">
        <v>5</v>
      </c>
      <c r="B22" s="232"/>
      <c r="C22" s="232"/>
      <c r="D22" s="232"/>
      <c r="E22" s="23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226"/>
      <c r="B23" s="227"/>
      <c r="C23" s="227"/>
      <c r="D23" s="227"/>
      <c r="E23" s="227"/>
      <c r="F23" s="228"/>
      <c r="G23" s="228"/>
      <c r="H23" s="228"/>
    </row>
    <row r="24" spans="1:8" s="42" customFormat="1" ht="22.5" customHeight="1">
      <c r="A24" s="233" t="s">
        <v>6</v>
      </c>
      <c r="B24" s="230"/>
      <c r="C24" s="230"/>
      <c r="D24" s="230"/>
      <c r="E24" s="230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224" t="s">
        <v>44</v>
      </c>
      <c r="B26" s="225"/>
      <c r="C26" s="225"/>
      <c r="D26" s="225"/>
      <c r="E26" s="225"/>
      <c r="F26" s="225"/>
      <c r="G26" s="225"/>
      <c r="H26" s="225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view="pageBreakPreview" zoomScale="110" zoomScaleSheetLayoutView="110" zoomScalePageLayoutView="0" workbookViewId="0" topLeftCell="A10">
      <selection activeCell="B24" sqref="B24"/>
    </sheetView>
  </sheetViews>
  <sheetFormatPr defaultColWidth="11.421875" defaultRowHeight="12.75"/>
  <cols>
    <col min="1" max="1" width="29.28125" style="13" customWidth="1"/>
    <col min="2" max="2" width="23.00390625" style="13" customWidth="1"/>
    <col min="3" max="4" width="17.57421875" style="13" customWidth="1"/>
    <col min="5" max="5" width="17.57421875" style="43" customWidth="1"/>
    <col min="6" max="7" width="17.57421875" style="3" customWidth="1"/>
    <col min="8" max="8" width="44.57421875" style="3" customWidth="1"/>
    <col min="9" max="9" width="25.00390625" style="3" customWidth="1"/>
    <col min="10" max="10" width="0.2890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50" t="s">
        <v>7</v>
      </c>
      <c r="B1" s="250"/>
      <c r="C1" s="250"/>
      <c r="D1" s="250"/>
      <c r="E1" s="250"/>
      <c r="F1" s="250"/>
      <c r="G1" s="250"/>
      <c r="H1" s="250"/>
      <c r="I1" s="250"/>
    </row>
    <row r="2" spans="1:9" s="1" customFormat="1" ht="13.5" thickBot="1">
      <c r="A2" s="9"/>
      <c r="B2" s="9"/>
      <c r="I2" s="10" t="s">
        <v>8</v>
      </c>
    </row>
    <row r="3" spans="1:9" s="1" customFormat="1" ht="26.25" customHeight="1" thickBot="1">
      <c r="A3" s="63" t="s">
        <v>9</v>
      </c>
      <c r="B3" s="140"/>
      <c r="C3" s="251" t="s">
        <v>114</v>
      </c>
      <c r="D3" s="252"/>
      <c r="E3" s="252"/>
      <c r="F3" s="252"/>
      <c r="G3" s="252"/>
      <c r="H3" s="252"/>
      <c r="I3" s="253"/>
    </row>
    <row r="4" spans="1:9" s="1" customFormat="1" ht="51.75" thickBot="1">
      <c r="A4" s="136" t="s">
        <v>51</v>
      </c>
      <c r="B4" s="143" t="s">
        <v>90</v>
      </c>
      <c r="C4" s="78" t="s">
        <v>10</v>
      </c>
      <c r="D4" s="79" t="s">
        <v>11</v>
      </c>
      <c r="E4" s="79" t="s">
        <v>12</v>
      </c>
      <c r="F4" s="79" t="s">
        <v>13</v>
      </c>
      <c r="G4" s="79" t="s">
        <v>14</v>
      </c>
      <c r="H4" s="79" t="s">
        <v>39</v>
      </c>
      <c r="I4" s="80" t="s">
        <v>16</v>
      </c>
    </row>
    <row r="5" spans="1:9" s="1" customFormat="1" ht="13.5" thickBot="1">
      <c r="A5" s="144">
        <v>6361</v>
      </c>
      <c r="B5" s="185">
        <v>8282500</v>
      </c>
      <c r="C5" s="186"/>
      <c r="D5" s="187"/>
      <c r="E5" s="187"/>
      <c r="F5" s="188">
        <v>674902</v>
      </c>
      <c r="G5" s="137"/>
      <c r="H5" s="138"/>
      <c r="I5" s="139"/>
    </row>
    <row r="6" spans="1:9" s="1" customFormat="1" ht="13.5" thickBot="1">
      <c r="A6" s="144">
        <v>6381</v>
      </c>
      <c r="B6" s="185"/>
      <c r="C6" s="186"/>
      <c r="D6" s="187"/>
      <c r="E6" s="187"/>
      <c r="F6" s="188">
        <v>126250</v>
      </c>
      <c r="G6" s="137"/>
      <c r="H6" s="138"/>
      <c r="I6" s="139"/>
    </row>
    <row r="7" spans="1:9" s="1" customFormat="1" ht="13.5" thickBot="1">
      <c r="A7" s="144">
        <v>63931</v>
      </c>
      <c r="B7" s="185"/>
      <c r="C7" s="189"/>
      <c r="D7" s="187"/>
      <c r="E7" s="187"/>
      <c r="F7" s="188">
        <v>42388</v>
      </c>
      <c r="G7" s="137"/>
      <c r="H7" s="138"/>
      <c r="I7" s="139"/>
    </row>
    <row r="8" spans="1:9" s="1" customFormat="1" ht="13.5" thickBot="1">
      <c r="A8" s="144">
        <v>639311</v>
      </c>
      <c r="B8" s="185"/>
      <c r="C8" s="189"/>
      <c r="D8" s="187"/>
      <c r="E8" s="187"/>
      <c r="F8" s="188">
        <v>27043.68</v>
      </c>
      <c r="G8" s="137"/>
      <c r="H8" s="138"/>
      <c r="I8" s="139"/>
    </row>
    <row r="9" spans="1:9" s="1" customFormat="1" ht="12.75">
      <c r="A9" s="144">
        <v>639312</v>
      </c>
      <c r="B9" s="185"/>
      <c r="C9" s="189"/>
      <c r="D9" s="187"/>
      <c r="E9" s="187"/>
      <c r="F9" s="188">
        <v>31000</v>
      </c>
      <c r="G9" s="137"/>
      <c r="H9" s="138"/>
      <c r="I9" s="139"/>
    </row>
    <row r="10" spans="1:9" s="1" customFormat="1" ht="12.75">
      <c r="A10" s="99">
        <v>652</v>
      </c>
      <c r="B10" s="190"/>
      <c r="C10" s="191"/>
      <c r="D10" s="191"/>
      <c r="E10" s="191">
        <v>312703</v>
      </c>
      <c r="F10" s="191"/>
      <c r="G10" s="100"/>
      <c r="H10" s="101"/>
      <c r="I10" s="102"/>
    </row>
    <row r="11" spans="1:9" s="1" customFormat="1" ht="12.75">
      <c r="A11" s="99">
        <v>661</v>
      </c>
      <c r="B11" s="190"/>
      <c r="C11" s="191"/>
      <c r="D11" s="191">
        <v>73000</v>
      </c>
      <c r="E11" s="191"/>
      <c r="F11" s="191"/>
      <c r="G11" s="100"/>
      <c r="H11" s="101"/>
      <c r="I11" s="102"/>
    </row>
    <row r="12" spans="1:9" s="1" customFormat="1" ht="12.75">
      <c r="A12" s="99">
        <v>663</v>
      </c>
      <c r="B12" s="190"/>
      <c r="C12" s="191"/>
      <c r="D12" s="191"/>
      <c r="E12" s="191"/>
      <c r="F12" s="191"/>
      <c r="G12" s="100">
        <v>20000</v>
      </c>
      <c r="H12" s="101"/>
      <c r="I12" s="102"/>
    </row>
    <row r="13" spans="1:9" s="1" customFormat="1" ht="12.75">
      <c r="A13" s="99">
        <v>6711</v>
      </c>
      <c r="B13" s="190"/>
      <c r="C13" s="191">
        <v>1355713.21</v>
      </c>
      <c r="D13" s="191"/>
      <c r="E13" s="191"/>
      <c r="F13" s="191"/>
      <c r="G13" s="100"/>
      <c r="H13" s="101"/>
      <c r="I13" s="102"/>
    </row>
    <row r="14" spans="1:9" s="1" customFormat="1" ht="12.75">
      <c r="A14" s="107">
        <v>6712</v>
      </c>
      <c r="B14" s="190"/>
      <c r="C14" s="191">
        <v>72500</v>
      </c>
      <c r="D14" s="191"/>
      <c r="E14" s="191"/>
      <c r="F14" s="191"/>
      <c r="G14" s="100"/>
      <c r="H14" s="101"/>
      <c r="I14" s="102"/>
    </row>
    <row r="15" spans="1:9" s="1" customFormat="1" ht="7.5" customHeight="1" thickBot="1">
      <c r="A15" s="103"/>
      <c r="B15" s="141"/>
      <c r="C15" s="104"/>
      <c r="D15" s="104"/>
      <c r="E15" s="104"/>
      <c r="F15" s="104"/>
      <c r="G15" s="104"/>
      <c r="H15" s="105"/>
      <c r="I15" s="106"/>
    </row>
    <row r="16" spans="1:9" s="1" customFormat="1" ht="30" customHeight="1" thickBot="1">
      <c r="A16" s="11" t="s">
        <v>17</v>
      </c>
      <c r="B16" s="198">
        <f>SUM(B5:B15)</f>
        <v>8282500</v>
      </c>
      <c r="C16" s="198">
        <f>SUM(C7:C14)</f>
        <v>1428213.21</v>
      </c>
      <c r="D16" s="198">
        <f aca="true" t="shared" si="0" ref="D16:I16">SUM(D5:D15)</f>
        <v>73000</v>
      </c>
      <c r="E16" s="198">
        <f t="shared" si="0"/>
        <v>312703</v>
      </c>
      <c r="F16" s="198">
        <f t="shared" si="0"/>
        <v>901583.68</v>
      </c>
      <c r="G16" s="198">
        <f t="shared" si="0"/>
        <v>20000</v>
      </c>
      <c r="H16" s="145">
        <f t="shared" si="0"/>
        <v>0</v>
      </c>
      <c r="I16" s="145">
        <f t="shared" si="0"/>
        <v>0</v>
      </c>
    </row>
    <row r="17" spans="1:9" s="1" customFormat="1" ht="28.5" customHeight="1" thickBot="1">
      <c r="A17" s="11" t="s">
        <v>40</v>
      </c>
      <c r="B17" s="142"/>
      <c r="C17" s="255">
        <f>B16+C16+D16+E16+F16+G16+H16+I16</f>
        <v>11017999.89</v>
      </c>
      <c r="D17" s="256"/>
      <c r="E17" s="256"/>
      <c r="F17" s="256"/>
      <c r="G17" s="256"/>
      <c r="H17" s="256"/>
      <c r="I17" s="257"/>
    </row>
    <row r="18" spans="1:9" ht="12.75">
      <c r="A18" s="6"/>
      <c r="B18" s="6"/>
      <c r="C18" s="6"/>
      <c r="D18" s="6"/>
      <c r="E18" s="7"/>
      <c r="F18" s="12"/>
      <c r="I18" s="10"/>
    </row>
    <row r="19" spans="1:9" ht="13.5" customHeight="1">
      <c r="A19" s="153"/>
      <c r="B19" s="153"/>
      <c r="C19" s="154"/>
      <c r="D19" s="154"/>
      <c r="E19" s="154"/>
      <c r="F19" s="154"/>
      <c r="G19" s="154"/>
      <c r="H19" s="154"/>
      <c r="I19" s="154"/>
    </row>
    <row r="20" spans="1:9" ht="12.75" customHeight="1">
      <c r="A20" s="151"/>
      <c r="B20" s="151"/>
      <c r="C20" s="152"/>
      <c r="D20" s="152"/>
      <c r="E20" s="152"/>
      <c r="F20" s="249"/>
      <c r="G20" s="249"/>
      <c r="H20" s="168"/>
      <c r="I20" s="152"/>
    </row>
    <row r="21" spans="1:8" ht="13.5" thickBot="1">
      <c r="A21" s="6"/>
      <c r="B21" s="6"/>
      <c r="C21" s="6"/>
      <c r="D21" s="7"/>
      <c r="E21" s="12"/>
      <c r="H21" s="10"/>
    </row>
    <row r="22" spans="1:8" ht="16.5" thickBot="1">
      <c r="A22" s="205" t="s">
        <v>9</v>
      </c>
      <c r="B22" s="251" t="s">
        <v>117</v>
      </c>
      <c r="C22" s="252"/>
      <c r="D22" s="252"/>
      <c r="E22" s="252"/>
      <c r="F22" s="252"/>
      <c r="G22" s="252"/>
      <c r="H22" s="253"/>
    </row>
    <row r="23" spans="1:9" ht="51.75" thickBot="1">
      <c r="A23" s="206" t="s">
        <v>51</v>
      </c>
      <c r="B23" s="4" t="s">
        <v>90</v>
      </c>
      <c r="C23" s="78" t="s">
        <v>10</v>
      </c>
      <c r="D23" s="79" t="s">
        <v>11</v>
      </c>
      <c r="E23" s="79" t="s">
        <v>12</v>
      </c>
      <c r="F23" s="79" t="s">
        <v>13</v>
      </c>
      <c r="G23" s="79" t="s">
        <v>14</v>
      </c>
      <c r="H23" s="79" t="s">
        <v>39</v>
      </c>
      <c r="I23" s="80" t="s">
        <v>16</v>
      </c>
    </row>
    <row r="24" spans="1:9" ht="12.75">
      <c r="A24" s="207">
        <v>63</v>
      </c>
      <c r="B24" s="223">
        <v>8282500</v>
      </c>
      <c r="C24" s="208">
        <v>1428213</v>
      </c>
      <c r="D24" s="209"/>
      <c r="E24" s="210"/>
      <c r="F24" s="96">
        <v>775334</v>
      </c>
      <c r="G24" s="96"/>
      <c r="H24" s="97"/>
      <c r="I24" s="98"/>
    </row>
    <row r="25" spans="1:10" s="1" customFormat="1" ht="12.75">
      <c r="A25" s="99">
        <v>65</v>
      </c>
      <c r="B25" s="216"/>
      <c r="C25" s="211"/>
      <c r="D25" s="100"/>
      <c r="E25" s="100">
        <v>312703</v>
      </c>
      <c r="F25" s="100"/>
      <c r="G25" s="100"/>
      <c r="H25" s="101"/>
      <c r="I25" s="102"/>
      <c r="J25" s="3"/>
    </row>
    <row r="26" spans="1:10" s="1" customFormat="1" ht="13.5" thickBot="1">
      <c r="A26" s="99">
        <v>66</v>
      </c>
      <c r="B26" s="216"/>
      <c r="C26" s="211"/>
      <c r="D26" s="100">
        <v>73000</v>
      </c>
      <c r="E26" s="100"/>
      <c r="F26" s="100"/>
      <c r="G26" s="100">
        <v>20000</v>
      </c>
      <c r="H26" s="101"/>
      <c r="I26" s="102"/>
      <c r="J26" s="3"/>
    </row>
    <row r="27" spans="1:9" ht="13.5" thickBot="1">
      <c r="A27" s="11" t="s">
        <v>17</v>
      </c>
      <c r="B27" s="222">
        <f>B24</f>
        <v>8282500</v>
      </c>
      <c r="C27" s="212">
        <f>C24</f>
        <v>1428213</v>
      </c>
      <c r="D27" s="213">
        <f>D26</f>
        <v>73000</v>
      </c>
      <c r="E27" s="213">
        <f>E25</f>
        <v>312703</v>
      </c>
      <c r="F27" s="213">
        <f>F24</f>
        <v>775334</v>
      </c>
      <c r="G27" s="213">
        <f>G26</f>
        <v>20000</v>
      </c>
      <c r="H27" s="213">
        <v>0</v>
      </c>
      <c r="I27" s="214">
        <v>0</v>
      </c>
    </row>
    <row r="28" spans="1:8" ht="30" customHeight="1" thickBot="1">
      <c r="A28" s="11" t="s">
        <v>118</v>
      </c>
      <c r="B28" s="255">
        <f>C27+D27+E27+F27+G27+H27+I27+B27</f>
        <v>10891750</v>
      </c>
      <c r="C28" s="256"/>
      <c r="D28" s="256"/>
      <c r="E28" s="256"/>
      <c r="F28" s="256"/>
      <c r="G28" s="256"/>
      <c r="H28" s="257"/>
    </row>
    <row r="29" spans="4:5" ht="13.5" thickBot="1">
      <c r="D29" s="14"/>
      <c r="E29" s="15"/>
    </row>
    <row r="30" spans="1:8" ht="16.5" thickBot="1">
      <c r="A30" s="205" t="s">
        <v>9</v>
      </c>
      <c r="B30" s="251" t="s">
        <v>119</v>
      </c>
      <c r="C30" s="252"/>
      <c r="D30" s="252"/>
      <c r="E30" s="252"/>
      <c r="F30" s="252"/>
      <c r="G30" s="252"/>
      <c r="H30" s="253"/>
    </row>
    <row r="31" spans="1:10" s="1" customFormat="1" ht="30" customHeight="1" thickBot="1">
      <c r="A31" s="206" t="s">
        <v>51</v>
      </c>
      <c r="B31" s="4" t="s">
        <v>90</v>
      </c>
      <c r="C31" s="78" t="s">
        <v>10</v>
      </c>
      <c r="D31" s="79" t="s">
        <v>11</v>
      </c>
      <c r="E31" s="79" t="s">
        <v>12</v>
      </c>
      <c r="F31" s="79" t="s">
        <v>13</v>
      </c>
      <c r="G31" s="79" t="s">
        <v>14</v>
      </c>
      <c r="H31" s="79" t="s">
        <v>39</v>
      </c>
      <c r="I31" s="80" t="s">
        <v>16</v>
      </c>
      <c r="J31" s="3"/>
    </row>
    <row r="32" spans="1:10" s="1" customFormat="1" ht="12.75">
      <c r="A32" s="207">
        <v>63</v>
      </c>
      <c r="B32" s="215">
        <v>8282500</v>
      </c>
      <c r="C32" s="208">
        <v>1428213</v>
      </c>
      <c r="D32" s="209"/>
      <c r="E32" s="210"/>
      <c r="F32" s="96">
        <v>775334</v>
      </c>
      <c r="G32" s="96"/>
      <c r="H32" s="97"/>
      <c r="I32" s="98"/>
      <c r="J32" s="3"/>
    </row>
    <row r="33" spans="1:10" s="1" customFormat="1" ht="12.75">
      <c r="A33" s="99">
        <v>64</v>
      </c>
      <c r="B33" s="216"/>
      <c r="C33" s="211"/>
      <c r="D33" s="100"/>
      <c r="E33" s="100"/>
      <c r="F33" s="100"/>
      <c r="G33" s="100"/>
      <c r="H33" s="101"/>
      <c r="I33" s="102"/>
      <c r="J33" s="3"/>
    </row>
    <row r="34" spans="1:10" s="1" customFormat="1" ht="12.75">
      <c r="A34" s="99">
        <v>65</v>
      </c>
      <c r="B34" s="216"/>
      <c r="C34" s="211"/>
      <c r="D34" s="100"/>
      <c r="E34" s="100">
        <v>312703</v>
      </c>
      <c r="F34" s="100"/>
      <c r="G34" s="100">
        <v>20000</v>
      </c>
      <c r="H34" s="101"/>
      <c r="I34" s="102"/>
      <c r="J34" s="3"/>
    </row>
    <row r="35" spans="1:9" ht="13.5" customHeight="1">
      <c r="A35" s="99">
        <v>66</v>
      </c>
      <c r="B35" s="216"/>
      <c r="C35" s="211"/>
      <c r="D35" s="100">
        <v>73000</v>
      </c>
      <c r="E35" s="100"/>
      <c r="F35" s="100"/>
      <c r="G35" s="100"/>
      <c r="H35" s="101"/>
      <c r="I35" s="102"/>
    </row>
    <row r="36" spans="1:9" ht="13.5" customHeight="1" thickBot="1">
      <c r="A36" s="99">
        <v>67</v>
      </c>
      <c r="B36" s="216"/>
      <c r="C36" s="211"/>
      <c r="D36" s="100"/>
      <c r="E36" s="100"/>
      <c r="F36" s="100"/>
      <c r="G36" s="100"/>
      <c r="H36" s="101"/>
      <c r="I36" s="102"/>
    </row>
    <row r="37" spans="1:9" ht="28.5" customHeight="1" thickBot="1">
      <c r="A37" s="11" t="s">
        <v>17</v>
      </c>
      <c r="B37" s="142">
        <f>B32</f>
        <v>8282500</v>
      </c>
      <c r="C37" s="212">
        <f>C32</f>
        <v>1428213</v>
      </c>
      <c r="D37" s="213">
        <f>D35</f>
        <v>73000</v>
      </c>
      <c r="E37" s="213">
        <f>E34</f>
        <v>312703</v>
      </c>
      <c r="F37" s="213">
        <f>F32</f>
        <v>775334</v>
      </c>
      <c r="G37" s="213">
        <f>G34</f>
        <v>20000</v>
      </c>
      <c r="H37" s="213">
        <v>0</v>
      </c>
      <c r="I37" s="214">
        <v>0</v>
      </c>
    </row>
    <row r="38" spans="1:8" ht="13.5" customHeight="1" thickBot="1">
      <c r="A38" s="11" t="s">
        <v>120</v>
      </c>
      <c r="B38" s="255">
        <f>SUM(A37:I37)</f>
        <v>10891750</v>
      </c>
      <c r="C38" s="256"/>
      <c r="D38" s="256"/>
      <c r="E38" s="256"/>
      <c r="F38" s="256"/>
      <c r="G38" s="256"/>
      <c r="H38" s="257"/>
    </row>
    <row r="39" spans="1:6" ht="13.5" customHeight="1">
      <c r="A39" s="16"/>
      <c r="B39" s="16"/>
      <c r="E39" s="27"/>
      <c r="F39" s="25"/>
    </row>
    <row r="40" spans="3:6" ht="13.5" customHeight="1">
      <c r="C40" s="16"/>
      <c r="D40" s="16"/>
      <c r="E40" s="28"/>
      <c r="F40" s="25"/>
    </row>
    <row r="41" spans="3:6" ht="13.5" customHeight="1">
      <c r="C41" s="16"/>
      <c r="D41" s="16"/>
      <c r="E41" s="28"/>
      <c r="F41" s="17"/>
    </row>
    <row r="42" spans="3:6" ht="22.5" customHeight="1">
      <c r="C42" s="16"/>
      <c r="D42" s="16"/>
      <c r="E42" s="21"/>
      <c r="F42" s="22"/>
    </row>
    <row r="43" spans="5:6" ht="13.5" customHeight="1">
      <c r="E43" s="14"/>
      <c r="F43" s="15"/>
    </row>
    <row r="44" spans="3:6" ht="13.5" customHeight="1">
      <c r="C44" s="16"/>
      <c r="E44" s="14"/>
      <c r="F44" s="25"/>
    </row>
    <row r="45" spans="4:6" ht="13.5" customHeight="1">
      <c r="D45" s="16"/>
      <c r="E45" s="14"/>
      <c r="F45" s="17"/>
    </row>
    <row r="46" spans="4:6" ht="13.5" customHeight="1">
      <c r="D46" s="16"/>
      <c r="E46" s="21"/>
      <c r="F46" s="19"/>
    </row>
    <row r="47" spans="5:6" ht="13.5" customHeight="1">
      <c r="E47" s="14"/>
      <c r="F47" s="15"/>
    </row>
    <row r="48" spans="5:6" ht="13.5" customHeight="1">
      <c r="E48" s="14"/>
      <c r="F48" s="15"/>
    </row>
    <row r="49" spans="5:6" ht="13.5" customHeight="1">
      <c r="E49" s="29"/>
      <c r="F49" s="30"/>
    </row>
    <row r="50" spans="5:6" ht="13.5" customHeight="1">
      <c r="E50" s="14"/>
      <c r="F50" s="15"/>
    </row>
    <row r="51" spans="5:6" ht="13.5" customHeight="1">
      <c r="E51" s="14"/>
      <c r="F51" s="15"/>
    </row>
    <row r="52" spans="5:6" ht="13.5" customHeight="1">
      <c r="E52" s="14"/>
      <c r="F52" s="15"/>
    </row>
    <row r="53" spans="5:6" ht="22.5" customHeight="1">
      <c r="E53" s="21"/>
      <c r="F53" s="19"/>
    </row>
    <row r="54" spans="5:6" ht="13.5" customHeight="1">
      <c r="E54" s="14"/>
      <c r="F54" s="15"/>
    </row>
    <row r="55" spans="5:6" ht="13.5" customHeight="1">
      <c r="E55" s="21"/>
      <c r="F55" s="19"/>
    </row>
    <row r="56" spans="5:6" ht="13.5" customHeight="1">
      <c r="E56" s="14"/>
      <c r="F56" s="15"/>
    </row>
    <row r="57" spans="5:6" ht="13.5" customHeight="1">
      <c r="E57" s="14"/>
      <c r="F57" s="15"/>
    </row>
    <row r="58" spans="5:6" ht="13.5" customHeight="1">
      <c r="E58" s="14"/>
      <c r="F58" s="15"/>
    </row>
    <row r="59" spans="5:6" ht="13.5" customHeight="1">
      <c r="E59" s="14"/>
      <c r="F59" s="15"/>
    </row>
    <row r="60" spans="1:6" ht="13.5" customHeight="1">
      <c r="A60" s="31"/>
      <c r="B60" s="31"/>
      <c r="C60" s="31"/>
      <c r="D60" s="31"/>
      <c r="E60" s="32"/>
      <c r="F60" s="33"/>
    </row>
    <row r="61" spans="4:6" ht="13.5" customHeight="1">
      <c r="D61" s="16"/>
      <c r="E61" s="14"/>
      <c r="F61" s="17"/>
    </row>
    <row r="62" spans="5:6" ht="12.75">
      <c r="E62" s="34"/>
      <c r="F62" s="35"/>
    </row>
    <row r="63" spans="5:6" ht="12.75">
      <c r="E63" s="14"/>
      <c r="F63" s="15"/>
    </row>
    <row r="64" spans="5:6" ht="12.75">
      <c r="E64" s="29"/>
      <c r="F64" s="30"/>
    </row>
    <row r="65" spans="5:6" ht="12.75">
      <c r="E65" s="29"/>
      <c r="F65" s="30"/>
    </row>
    <row r="66" spans="5:6" ht="12.75">
      <c r="E66" s="14"/>
      <c r="F66" s="15"/>
    </row>
    <row r="67" spans="5:6" ht="12.75">
      <c r="E67" s="21"/>
      <c r="F67" s="19"/>
    </row>
    <row r="68" spans="5:6" ht="12.75">
      <c r="E68" s="14"/>
      <c r="F68" s="15"/>
    </row>
    <row r="69" spans="5:6" ht="12.75">
      <c r="E69" s="14"/>
      <c r="F69" s="15"/>
    </row>
    <row r="70" spans="5:6" ht="12.75">
      <c r="E70" s="21"/>
      <c r="F70" s="19"/>
    </row>
    <row r="71" spans="5:6" ht="12.75">
      <c r="E71" s="14"/>
      <c r="F71" s="15"/>
    </row>
    <row r="72" spans="5:6" ht="12.75">
      <c r="E72" s="29"/>
      <c r="F72" s="30"/>
    </row>
    <row r="73" spans="5:6" ht="12.75">
      <c r="E73" s="21"/>
      <c r="F73" s="35"/>
    </row>
    <row r="74" spans="5:6" ht="12.75">
      <c r="E74" s="20"/>
      <c r="F74" s="30"/>
    </row>
    <row r="75" spans="5:6" ht="12.75">
      <c r="E75" s="21"/>
      <c r="F75" s="19"/>
    </row>
    <row r="76" spans="5:6" ht="12.75">
      <c r="E76" s="14"/>
      <c r="F76" s="15"/>
    </row>
    <row r="77" spans="4:6" ht="12.75">
      <c r="D77" s="16"/>
      <c r="E77" s="14"/>
      <c r="F77" s="17"/>
    </row>
    <row r="78" spans="5:6" ht="12.75">
      <c r="E78" s="20"/>
      <c r="F78" s="19"/>
    </row>
    <row r="79" spans="5:6" ht="28.5" customHeight="1">
      <c r="E79" s="20"/>
      <c r="F79" s="30"/>
    </row>
    <row r="80" spans="4:6" ht="12.75">
      <c r="D80" s="16"/>
      <c r="E80" s="20"/>
      <c r="F80" s="36"/>
    </row>
    <row r="81" spans="4:6" ht="12.75">
      <c r="D81" s="16"/>
      <c r="E81" s="21"/>
      <c r="F81" s="22"/>
    </row>
    <row r="82" spans="5:6" ht="12.75">
      <c r="E82" s="14"/>
      <c r="F82" s="15"/>
    </row>
    <row r="83" spans="5:6" ht="12.75">
      <c r="E83" s="34"/>
      <c r="F83" s="37"/>
    </row>
    <row r="84" spans="5:6" ht="12.75">
      <c r="E84" s="29"/>
      <c r="F84" s="30"/>
    </row>
    <row r="85" spans="3:6" ht="12.75">
      <c r="C85" s="16"/>
      <c r="E85" s="29"/>
      <c r="F85" s="38"/>
    </row>
    <row r="86" spans="4:6" ht="12.75">
      <c r="D86" s="16"/>
      <c r="E86" s="29"/>
      <c r="F86" s="38"/>
    </row>
    <row r="87" spans="5:6" ht="12.75">
      <c r="E87" s="34"/>
      <c r="F87" s="35"/>
    </row>
    <row r="88" spans="5:6" ht="12.75">
      <c r="E88" s="29"/>
      <c r="F88" s="30"/>
    </row>
    <row r="89" spans="3:6" ht="12.75">
      <c r="C89" s="16"/>
      <c r="E89" s="29"/>
      <c r="F89" s="39"/>
    </row>
    <row r="90" spans="4:6" ht="12.75">
      <c r="D90" s="16"/>
      <c r="E90" s="29"/>
      <c r="F90" s="17"/>
    </row>
    <row r="91" spans="4:6" ht="12.75">
      <c r="D91" s="16"/>
      <c r="E91" s="21"/>
      <c r="F91" s="22"/>
    </row>
    <row r="92" spans="5:6" ht="12.75">
      <c r="E92" s="14"/>
      <c r="F92" s="15"/>
    </row>
    <row r="93" spans="4:6" ht="12.75">
      <c r="D93" s="16"/>
      <c r="E93" s="14"/>
      <c r="F93" s="36"/>
    </row>
    <row r="94" spans="5:6" ht="12.75">
      <c r="E94" s="34"/>
      <c r="F94" s="35"/>
    </row>
    <row r="95" spans="5:6" ht="12.75">
      <c r="E95" s="29"/>
      <c r="F95" s="30"/>
    </row>
    <row r="96" spans="5:6" ht="12.75">
      <c r="E96" s="14"/>
      <c r="F96" s="15"/>
    </row>
    <row r="97" spans="1:6" ht="15.75">
      <c r="A97" s="40"/>
      <c r="B97" s="40"/>
      <c r="C97" s="6"/>
      <c r="D97" s="6"/>
      <c r="E97" s="6"/>
      <c r="F97" s="25"/>
    </row>
    <row r="98" spans="1:6" ht="12.75">
      <c r="A98" s="16"/>
      <c r="B98" s="16"/>
      <c r="E98" s="27"/>
      <c r="F98" s="25"/>
    </row>
    <row r="99" spans="1:6" ht="12.75">
      <c r="A99" s="16"/>
      <c r="B99" s="16"/>
      <c r="C99" s="16"/>
      <c r="E99" s="27"/>
      <c r="F99" s="17"/>
    </row>
    <row r="100" spans="4:6" ht="12.75">
      <c r="D100" s="16"/>
      <c r="E100" s="14"/>
      <c r="F100" s="25"/>
    </row>
    <row r="101" spans="5:6" ht="12.75">
      <c r="E101" s="18"/>
      <c r="F101" s="19"/>
    </row>
    <row r="102" spans="3:6" ht="12.75">
      <c r="C102" s="16"/>
      <c r="E102" s="14"/>
      <c r="F102" s="17"/>
    </row>
    <row r="103" spans="4:6" ht="11.25" customHeight="1">
      <c r="D103" s="16"/>
      <c r="E103" s="14"/>
      <c r="F103" s="17"/>
    </row>
    <row r="104" spans="5:6" ht="24" customHeight="1">
      <c r="E104" s="21"/>
      <c r="F104" s="22"/>
    </row>
    <row r="105" spans="4:6" ht="15" customHeight="1">
      <c r="D105" s="16"/>
      <c r="E105" s="14"/>
      <c r="F105" s="23"/>
    </row>
    <row r="106" spans="5:6" ht="11.25" customHeight="1">
      <c r="E106" s="14"/>
      <c r="F106" s="22"/>
    </row>
    <row r="107" spans="3:6" ht="12.75">
      <c r="C107" s="16"/>
      <c r="E107" s="20"/>
      <c r="F107" s="25"/>
    </row>
    <row r="108" spans="4:6" ht="13.5" customHeight="1">
      <c r="D108" s="16"/>
      <c r="E108" s="20"/>
      <c r="F108" s="26"/>
    </row>
    <row r="109" spans="5:6" ht="12.75" customHeight="1">
      <c r="E109" s="21"/>
      <c r="F109" s="19"/>
    </row>
    <row r="110" spans="1:6" ht="12.75" customHeight="1">
      <c r="A110" s="16"/>
      <c r="B110" s="16"/>
      <c r="E110" s="27"/>
      <c r="F110" s="25"/>
    </row>
    <row r="111" spans="3:6" ht="12.75">
      <c r="C111" s="16"/>
      <c r="E111" s="14"/>
      <c r="F111" s="25"/>
    </row>
    <row r="112" spans="4:6" ht="12.75">
      <c r="D112" s="16"/>
      <c r="E112" s="14"/>
      <c r="F112" s="17"/>
    </row>
    <row r="113" spans="4:6" ht="12.75">
      <c r="D113" s="16"/>
      <c r="E113" s="21"/>
      <c r="F113" s="19"/>
    </row>
    <row r="114" spans="4:6" ht="12.75">
      <c r="D114" s="16"/>
      <c r="E114" s="14"/>
      <c r="F114" s="17"/>
    </row>
    <row r="115" spans="5:6" ht="12.75">
      <c r="E115" s="34"/>
      <c r="F115" s="35"/>
    </row>
    <row r="116" spans="4:6" ht="19.5" customHeight="1">
      <c r="D116" s="16"/>
      <c r="E116" s="20"/>
      <c r="F116" s="36"/>
    </row>
    <row r="117" spans="4:6" ht="15" customHeight="1">
      <c r="D117" s="16"/>
      <c r="E117" s="21"/>
      <c r="F117" s="22"/>
    </row>
    <row r="118" spans="5:6" ht="12.75">
      <c r="E118" s="34"/>
      <c r="F118" s="41"/>
    </row>
    <row r="119" spans="3:6" ht="12.75">
      <c r="C119" s="16"/>
      <c r="E119" s="29"/>
      <c r="F119" s="39"/>
    </row>
    <row r="120" spans="4:6" ht="12.75">
      <c r="D120" s="16"/>
      <c r="E120" s="29"/>
      <c r="F120" s="17"/>
    </row>
    <row r="121" spans="4:6" ht="12.75">
      <c r="D121" s="16"/>
      <c r="E121" s="21"/>
      <c r="F121" s="22"/>
    </row>
    <row r="122" spans="4:6" ht="12.75">
      <c r="D122" s="16"/>
      <c r="E122" s="21"/>
      <c r="F122" s="22"/>
    </row>
    <row r="123" spans="5:6" ht="12.75">
      <c r="E123" s="14"/>
      <c r="F123" s="15"/>
    </row>
    <row r="124" spans="1:9" ht="22.5" customHeight="1">
      <c r="A124" s="254"/>
      <c r="B124" s="254"/>
      <c r="C124" s="254"/>
      <c r="D124" s="254"/>
      <c r="E124" s="254"/>
      <c r="F124" s="254"/>
      <c r="G124" s="42"/>
      <c r="H124" s="42"/>
      <c r="I124" s="42"/>
    </row>
    <row r="125" spans="1:6" ht="12.75">
      <c r="A125" s="31"/>
      <c r="B125" s="31"/>
      <c r="C125" s="31"/>
      <c r="D125" s="31"/>
      <c r="E125" s="32"/>
      <c r="F125" s="33"/>
    </row>
    <row r="127" spans="1:6" ht="15.75">
      <c r="A127" s="44"/>
      <c r="B127" s="44"/>
      <c r="C127" s="16"/>
      <c r="D127" s="16"/>
      <c r="E127" s="45"/>
      <c r="F127" s="5"/>
    </row>
    <row r="128" spans="1:6" ht="12.75">
      <c r="A128" s="16"/>
      <c r="B128" s="16"/>
      <c r="C128" s="16"/>
      <c r="D128" s="16"/>
      <c r="E128" s="45"/>
      <c r="F128" s="5"/>
    </row>
    <row r="129" spans="1:6" ht="13.5" customHeight="1">
      <c r="A129" s="16"/>
      <c r="B129" s="16"/>
      <c r="C129" s="16"/>
      <c r="D129" s="16"/>
      <c r="E129" s="45"/>
      <c r="F129" s="5"/>
    </row>
    <row r="130" spans="1:6" ht="13.5" customHeight="1">
      <c r="A130" s="16"/>
      <c r="B130" s="16"/>
      <c r="C130" s="16"/>
      <c r="D130" s="16"/>
      <c r="E130" s="45"/>
      <c r="F130" s="5"/>
    </row>
    <row r="131" spans="1:6" ht="13.5" customHeight="1">
      <c r="A131" s="16"/>
      <c r="B131" s="16"/>
      <c r="C131" s="16"/>
      <c r="D131" s="16"/>
      <c r="E131" s="45"/>
      <c r="F131" s="5"/>
    </row>
    <row r="132" spans="1:4" ht="12.75">
      <c r="A132" s="16"/>
      <c r="B132" s="16"/>
      <c r="C132" s="16"/>
      <c r="D132" s="16"/>
    </row>
    <row r="133" spans="1:6" ht="12.75">
      <c r="A133" s="16"/>
      <c r="B133" s="16"/>
      <c r="C133" s="16"/>
      <c r="D133" s="16"/>
      <c r="E133" s="45"/>
      <c r="F133" s="5"/>
    </row>
    <row r="134" spans="1:6" ht="12.75">
      <c r="A134" s="16"/>
      <c r="B134" s="16"/>
      <c r="C134" s="16"/>
      <c r="D134" s="16"/>
      <c r="E134" s="45"/>
      <c r="F134" s="46"/>
    </row>
    <row r="135" spans="1:6" ht="12.75">
      <c r="A135" s="16"/>
      <c r="B135" s="16"/>
      <c r="C135" s="16"/>
      <c r="D135" s="16"/>
      <c r="E135" s="45"/>
      <c r="F135" s="5"/>
    </row>
    <row r="136" spans="1:6" ht="12.75">
      <c r="A136" s="16"/>
      <c r="B136" s="16"/>
      <c r="C136" s="16"/>
      <c r="D136" s="16"/>
      <c r="E136" s="45"/>
      <c r="F136" s="23"/>
    </row>
    <row r="137" spans="5:6" ht="12.75">
      <c r="E137" s="21"/>
      <c r="F137" s="24"/>
    </row>
    <row r="143" spans="1:9" s="42" customFormat="1" ht="18" customHeight="1">
      <c r="A143" s="13"/>
      <c r="B143" s="13"/>
      <c r="C143" s="13"/>
      <c r="D143" s="13"/>
      <c r="E143" s="43"/>
      <c r="F143" s="3"/>
      <c r="G143" s="3"/>
      <c r="H143" s="3"/>
      <c r="I143" s="3"/>
    </row>
    <row r="144" ht="28.5" customHeight="1"/>
    <row r="148" ht="17.25" customHeight="1"/>
    <row r="149" ht="13.5" customHeight="1"/>
    <row r="155" ht="22.5" customHeight="1"/>
    <row r="156" ht="22.5" customHeight="1"/>
  </sheetData>
  <sheetProtection/>
  <mergeCells count="9">
    <mergeCell ref="F20:G20"/>
    <mergeCell ref="A1:I1"/>
    <mergeCell ref="C3:I3"/>
    <mergeCell ref="A124:F124"/>
    <mergeCell ref="C17:I17"/>
    <mergeCell ref="B22:H22"/>
    <mergeCell ref="B28:H28"/>
    <mergeCell ref="B30:H30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63" r:id="rId2"/>
  <rowBreaks count="3" manualBreakCount="3">
    <brk id="17" max="11" man="1"/>
    <brk id="77" max="9" man="1"/>
    <brk id="14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workbookViewId="0" topLeftCell="A1">
      <selection activeCell="A4" sqref="A4"/>
    </sheetView>
  </sheetViews>
  <sheetFormatPr defaultColWidth="11.421875" defaultRowHeight="12.75"/>
  <cols>
    <col min="1" max="1" width="12.57421875" style="61" customWidth="1"/>
    <col min="2" max="2" width="55.140625" style="62" customWidth="1"/>
    <col min="3" max="3" width="20.28125" style="2" customWidth="1"/>
    <col min="4" max="4" width="0.13671875" style="2" customWidth="1"/>
    <col min="5" max="5" width="20.7109375" style="2" customWidth="1"/>
    <col min="6" max="6" width="17.8515625" style="167" customWidth="1"/>
    <col min="7" max="7" width="26.28125" style="2" customWidth="1"/>
    <col min="8" max="11" width="13.7109375" style="2" customWidth="1"/>
    <col min="12" max="16384" width="11.421875" style="3" customWidth="1"/>
  </cols>
  <sheetData>
    <row r="1" spans="1:11" ht="18" customHeight="1">
      <c r="A1" s="258" t="s">
        <v>18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77"/>
      <c r="B2" s="82"/>
      <c r="C2" s="82"/>
      <c r="D2" s="82"/>
      <c r="E2" s="82"/>
      <c r="F2" s="164"/>
      <c r="G2" s="82"/>
      <c r="H2" s="82"/>
      <c r="I2" s="82"/>
      <c r="J2" s="82"/>
      <c r="K2" s="82"/>
    </row>
    <row r="3" spans="1:11" s="5" customFormat="1" ht="84.75" customHeight="1">
      <c r="A3" s="4" t="s">
        <v>19</v>
      </c>
      <c r="B3" s="81" t="s">
        <v>20</v>
      </c>
      <c r="C3" s="4" t="s">
        <v>45</v>
      </c>
      <c r="D3" s="4" t="s">
        <v>90</v>
      </c>
      <c r="E3" s="4" t="s">
        <v>10</v>
      </c>
      <c r="F3" s="169" t="s">
        <v>11</v>
      </c>
      <c r="G3" s="4" t="s">
        <v>12</v>
      </c>
      <c r="H3" s="4" t="s">
        <v>13</v>
      </c>
      <c r="I3" s="4" t="s">
        <v>21</v>
      </c>
      <c r="J3" s="4" t="s">
        <v>15</v>
      </c>
      <c r="K3" s="4" t="s">
        <v>16</v>
      </c>
    </row>
    <row r="4" spans="1:11" ht="12.75">
      <c r="A4" s="93"/>
      <c r="B4" s="83"/>
      <c r="C4" s="84"/>
      <c r="D4" s="84"/>
      <c r="E4" s="84"/>
      <c r="F4" s="170"/>
      <c r="G4" s="84"/>
      <c r="H4" s="84"/>
      <c r="I4" s="84"/>
      <c r="J4" s="84"/>
      <c r="K4" s="84"/>
    </row>
    <row r="5" spans="1:11" s="5" customFormat="1" ht="12.75">
      <c r="A5" s="94"/>
      <c r="B5" s="85" t="s">
        <v>35</v>
      </c>
      <c r="C5" s="95"/>
      <c r="D5" s="155"/>
      <c r="E5" s="95"/>
      <c r="F5" s="171"/>
      <c r="G5" s="95"/>
      <c r="H5" s="95"/>
      <c r="I5" s="95"/>
      <c r="J5" s="95"/>
      <c r="K5" s="95"/>
    </row>
    <row r="6" spans="1:11" ht="12.75" customHeight="1">
      <c r="A6" s="92"/>
      <c r="B6" s="87"/>
      <c r="C6" s="124"/>
      <c r="D6" s="156"/>
      <c r="E6" s="88"/>
      <c r="F6" s="172"/>
      <c r="G6" s="88"/>
      <c r="H6" s="88"/>
      <c r="I6" s="88"/>
      <c r="J6" s="88"/>
      <c r="K6" s="88"/>
    </row>
    <row r="7" spans="1:11" s="5" customFormat="1" ht="12.75">
      <c r="A7" s="89" t="s">
        <v>48</v>
      </c>
      <c r="B7" s="90" t="s">
        <v>52</v>
      </c>
      <c r="C7" s="149"/>
      <c r="D7" s="155"/>
      <c r="E7" s="91"/>
      <c r="F7" s="173"/>
      <c r="G7" s="91"/>
      <c r="H7" s="91"/>
      <c r="I7" s="91"/>
      <c r="J7" s="91"/>
      <c r="K7" s="91"/>
    </row>
    <row r="8" spans="1:11" s="5" customFormat="1" ht="12.75" customHeight="1">
      <c r="A8" s="89" t="s">
        <v>46</v>
      </c>
      <c r="B8" s="90" t="s">
        <v>53</v>
      </c>
      <c r="C8" s="123"/>
      <c r="D8" s="155"/>
      <c r="E8" s="91"/>
      <c r="F8" s="173"/>
      <c r="G8" s="91"/>
      <c r="H8" s="91"/>
      <c r="I8" s="91"/>
      <c r="J8" s="91"/>
      <c r="K8" s="91"/>
    </row>
    <row r="9" spans="1:11" s="5" customFormat="1" ht="12.75">
      <c r="A9" s="92">
        <v>3</v>
      </c>
      <c r="B9" s="90" t="s">
        <v>50</v>
      </c>
      <c r="C9" s="126">
        <f>SUM(D9:I9)</f>
        <v>10480318.21</v>
      </c>
      <c r="D9" s="157">
        <f>D10+D14</f>
        <v>8282500</v>
      </c>
      <c r="E9" s="184">
        <f>E14+E57+E59</f>
        <v>1355713.21</v>
      </c>
      <c r="F9" s="174">
        <f>F14+F57+F59</f>
        <v>10000</v>
      </c>
      <c r="G9" s="123">
        <f>G14+G57+G59</f>
        <v>302703</v>
      </c>
      <c r="H9" s="123">
        <f>H10+H14+H59</f>
        <v>516402</v>
      </c>
      <c r="I9" s="123">
        <f>I14+I57+I59</f>
        <v>13000</v>
      </c>
      <c r="J9" s="91"/>
      <c r="K9" s="91"/>
    </row>
    <row r="10" spans="1:11" s="5" customFormat="1" ht="12.75">
      <c r="A10" s="92">
        <v>31</v>
      </c>
      <c r="B10" s="110" t="s">
        <v>22</v>
      </c>
      <c r="C10" s="126">
        <f>SUM(C11:C14)</f>
        <v>8192500</v>
      </c>
      <c r="D10" s="157">
        <f>SUM(D11:D13)</f>
        <v>7982500</v>
      </c>
      <c r="E10" s="91"/>
      <c r="F10" s="174"/>
      <c r="G10" s="123"/>
      <c r="H10" s="123">
        <f>SUM(H11:H13)</f>
        <v>210000</v>
      </c>
      <c r="I10" s="91"/>
      <c r="J10" s="91"/>
      <c r="K10" s="91"/>
    </row>
    <row r="11" spans="1:11" ht="12.75">
      <c r="A11" s="86">
        <v>311</v>
      </c>
      <c r="B11" s="111" t="s">
        <v>23</v>
      </c>
      <c r="C11" s="128">
        <f>SUM(D11:I11)</f>
        <v>6924395</v>
      </c>
      <c r="D11" s="158">
        <v>6744395</v>
      </c>
      <c r="E11" s="88"/>
      <c r="F11" s="175"/>
      <c r="G11" s="124"/>
      <c r="H11" s="124">
        <v>180000</v>
      </c>
      <c r="I11" s="88"/>
      <c r="J11" s="88"/>
      <c r="K11" s="88"/>
    </row>
    <row r="12" spans="1:11" ht="12.75">
      <c r="A12" s="86">
        <v>312</v>
      </c>
      <c r="B12" s="111" t="s">
        <v>24</v>
      </c>
      <c r="C12" s="128">
        <f>SUM(D12:I12)</f>
        <v>250000</v>
      </c>
      <c r="D12" s="158">
        <v>250000</v>
      </c>
      <c r="E12" s="88"/>
      <c r="F12" s="175"/>
      <c r="G12" s="124"/>
      <c r="H12" s="124">
        <v>0</v>
      </c>
      <c r="I12" s="88"/>
      <c r="J12" s="88"/>
      <c r="K12" s="88"/>
    </row>
    <row r="13" spans="1:11" ht="12.75">
      <c r="A13" s="86">
        <v>313</v>
      </c>
      <c r="B13" s="111" t="s">
        <v>25</v>
      </c>
      <c r="C13" s="128">
        <f>SUM(D13:H13)</f>
        <v>1018105</v>
      </c>
      <c r="D13" s="158">
        <v>988105</v>
      </c>
      <c r="E13" s="88"/>
      <c r="F13" s="175"/>
      <c r="G13" s="124"/>
      <c r="H13" s="124">
        <v>30000</v>
      </c>
      <c r="I13" s="88"/>
      <c r="J13" s="88"/>
      <c r="K13" s="88"/>
    </row>
    <row r="14" spans="1:13" s="5" customFormat="1" ht="12.75">
      <c r="A14" s="113">
        <v>32</v>
      </c>
      <c r="B14" s="120" t="s">
        <v>26</v>
      </c>
      <c r="C14" s="150"/>
      <c r="D14" s="157">
        <f>D15+D22</f>
        <v>300000</v>
      </c>
      <c r="E14" s="123">
        <f>E15+E22+E35+E51</f>
        <v>1068771.21</v>
      </c>
      <c r="F14" s="174">
        <f>F15+F22+F35+F51</f>
        <v>10000</v>
      </c>
      <c r="G14" s="123">
        <f>G15+G22+G35+G51+G50</f>
        <v>302703</v>
      </c>
      <c r="H14" s="123">
        <f>H15+H22+H35+H51+H50</f>
        <v>131171</v>
      </c>
      <c r="I14" s="123">
        <f>I15+I22+I35+I51</f>
        <v>13000</v>
      </c>
      <c r="J14" s="91"/>
      <c r="K14" s="91"/>
      <c r="M14" s="39"/>
    </row>
    <row r="15" spans="1:11" ht="12.75">
      <c r="A15" s="118">
        <v>321</v>
      </c>
      <c r="B15" s="119" t="s">
        <v>27</v>
      </c>
      <c r="C15" s="126">
        <f aca="true" t="shared" si="0" ref="C15:H15">SUM(C16:C21)</f>
        <v>329000</v>
      </c>
      <c r="D15" s="157">
        <f t="shared" si="0"/>
        <v>300000</v>
      </c>
      <c r="E15" s="134">
        <f t="shared" si="0"/>
        <v>22000</v>
      </c>
      <c r="F15" s="174">
        <f t="shared" si="0"/>
        <v>0</v>
      </c>
      <c r="G15" s="123">
        <f t="shared" si="0"/>
        <v>0</v>
      </c>
      <c r="H15" s="123">
        <f t="shared" si="0"/>
        <v>7000</v>
      </c>
      <c r="I15" s="91"/>
      <c r="J15" s="88"/>
      <c r="K15" s="88"/>
    </row>
    <row r="16" spans="1:11" ht="12.75">
      <c r="A16" s="116">
        <v>32111</v>
      </c>
      <c r="B16" s="117" t="s">
        <v>56</v>
      </c>
      <c r="C16" s="128">
        <f aca="true" t="shared" si="1" ref="C16:C21">SUM(D16:H16)</f>
        <v>19000</v>
      </c>
      <c r="D16" s="156"/>
      <c r="E16" s="135">
        <v>18000</v>
      </c>
      <c r="F16" s="175"/>
      <c r="G16" s="124"/>
      <c r="H16" s="124">
        <v>1000</v>
      </c>
      <c r="I16" s="88"/>
      <c r="J16" s="88"/>
      <c r="K16" s="88"/>
    </row>
    <row r="17" spans="1:11" ht="12.75">
      <c r="A17" s="116">
        <v>32113</v>
      </c>
      <c r="B17" s="117" t="s">
        <v>93</v>
      </c>
      <c r="C17" s="128">
        <f t="shared" si="1"/>
        <v>2000</v>
      </c>
      <c r="D17" s="156"/>
      <c r="E17" s="147">
        <v>2000</v>
      </c>
      <c r="F17" s="175"/>
      <c r="G17" s="124"/>
      <c r="H17" s="124"/>
      <c r="I17" s="88"/>
      <c r="J17" s="88"/>
      <c r="K17" s="88"/>
    </row>
    <row r="18" spans="1:11" ht="12.75">
      <c r="A18" s="116">
        <v>32115</v>
      </c>
      <c r="B18" s="117" t="s">
        <v>94</v>
      </c>
      <c r="C18" s="128">
        <f t="shared" si="1"/>
        <v>0</v>
      </c>
      <c r="D18" s="156"/>
      <c r="E18" s="147">
        <v>0</v>
      </c>
      <c r="F18" s="175"/>
      <c r="G18" s="124"/>
      <c r="H18" s="124"/>
      <c r="I18" s="88"/>
      <c r="J18" s="88"/>
      <c r="K18" s="88"/>
    </row>
    <row r="19" spans="1:11" ht="12.75">
      <c r="A19" s="116">
        <v>3212</v>
      </c>
      <c r="B19" s="117" t="s">
        <v>57</v>
      </c>
      <c r="C19" s="128">
        <f t="shared" si="1"/>
        <v>306000</v>
      </c>
      <c r="D19" s="158">
        <v>300000</v>
      </c>
      <c r="E19" s="88"/>
      <c r="F19" s="175"/>
      <c r="G19" s="124"/>
      <c r="H19" s="124">
        <v>6000</v>
      </c>
      <c r="I19" s="88"/>
      <c r="J19" s="88"/>
      <c r="K19" s="88"/>
    </row>
    <row r="20" spans="1:11" s="5" customFormat="1" ht="12.75">
      <c r="A20" s="116">
        <v>3213</v>
      </c>
      <c r="B20" s="117" t="s">
        <v>58</v>
      </c>
      <c r="C20" s="128">
        <f t="shared" si="1"/>
        <v>2000</v>
      </c>
      <c r="D20" s="155"/>
      <c r="E20" s="124">
        <v>2000</v>
      </c>
      <c r="F20" s="174"/>
      <c r="G20" s="123"/>
      <c r="H20" s="124"/>
      <c r="I20" s="91"/>
      <c r="J20" s="91"/>
      <c r="K20" s="91"/>
    </row>
    <row r="21" spans="1:11" ht="12.75">
      <c r="A21" s="116">
        <v>3214</v>
      </c>
      <c r="B21" s="117" t="s">
        <v>59</v>
      </c>
      <c r="C21" s="128">
        <f t="shared" si="1"/>
        <v>0</v>
      </c>
      <c r="D21" s="156"/>
      <c r="E21" s="88"/>
      <c r="F21" s="175"/>
      <c r="G21" s="124"/>
      <c r="H21" s="124"/>
      <c r="I21" s="88"/>
      <c r="J21" s="88"/>
      <c r="K21" s="88"/>
    </row>
    <row r="22" spans="1:12" ht="12.75">
      <c r="A22" s="118">
        <v>322</v>
      </c>
      <c r="B22" s="119" t="s">
        <v>28</v>
      </c>
      <c r="C22" s="126">
        <f>SUM(D22:I22)</f>
        <v>839214.21</v>
      </c>
      <c r="D22" s="157"/>
      <c r="E22" s="123">
        <f>SUM(E23:E34)</f>
        <v>510543.21</v>
      </c>
      <c r="F22" s="174">
        <f>SUM(F23:F34)</f>
        <v>9000</v>
      </c>
      <c r="G22" s="123">
        <f>SUM(G23:G34)</f>
        <v>262000</v>
      </c>
      <c r="H22" s="123">
        <f>SUM(H23:H34)</f>
        <v>57671</v>
      </c>
      <c r="I22" s="123">
        <f>I23+I27</f>
        <v>0</v>
      </c>
      <c r="J22" s="124"/>
      <c r="K22" s="88"/>
      <c r="L22" s="37"/>
    </row>
    <row r="23" spans="1:11" ht="16.5" customHeight="1">
      <c r="A23" s="116">
        <v>3221</v>
      </c>
      <c r="B23" s="117" t="s">
        <v>60</v>
      </c>
      <c r="C23" s="128">
        <f>SUM(E23:F23)</f>
        <v>34000</v>
      </c>
      <c r="D23" s="156"/>
      <c r="E23" s="124">
        <v>30000</v>
      </c>
      <c r="F23" s="175">
        <v>4000</v>
      </c>
      <c r="G23" s="124"/>
      <c r="H23" s="124"/>
      <c r="I23" s="88"/>
      <c r="J23" s="124"/>
      <c r="K23" s="88"/>
    </row>
    <row r="24" spans="1:11" ht="16.5" customHeight="1">
      <c r="A24" s="116">
        <v>32212</v>
      </c>
      <c r="B24" s="117" t="s">
        <v>95</v>
      </c>
      <c r="C24" s="128">
        <f aca="true" t="shared" si="2" ref="C24:C34">SUM(D24:I24)</f>
        <v>5000</v>
      </c>
      <c r="D24" s="156"/>
      <c r="E24" s="124">
        <v>5000</v>
      </c>
      <c r="F24" s="175"/>
      <c r="G24" s="124"/>
      <c r="H24" s="124"/>
      <c r="I24" s="88"/>
      <c r="J24" s="124"/>
      <c r="K24" s="88"/>
    </row>
    <row r="25" spans="1:11" ht="16.5" customHeight="1">
      <c r="A25" s="116">
        <v>32214</v>
      </c>
      <c r="B25" s="117" t="s">
        <v>96</v>
      </c>
      <c r="C25" s="128">
        <f t="shared" si="2"/>
        <v>37000</v>
      </c>
      <c r="D25" s="156"/>
      <c r="E25" s="124">
        <v>37000</v>
      </c>
      <c r="F25" s="175"/>
      <c r="G25" s="124"/>
      <c r="H25" s="124"/>
      <c r="I25" s="88"/>
      <c r="J25" s="124"/>
      <c r="K25" s="88"/>
    </row>
    <row r="26" spans="1:11" ht="16.5" customHeight="1">
      <c r="A26" s="116">
        <v>32219</v>
      </c>
      <c r="B26" s="117" t="s">
        <v>97</v>
      </c>
      <c r="C26" s="128">
        <f t="shared" si="2"/>
        <v>35000</v>
      </c>
      <c r="D26" s="156"/>
      <c r="E26" s="124">
        <v>35000</v>
      </c>
      <c r="F26" s="175"/>
      <c r="G26" s="124">
        <v>0</v>
      </c>
      <c r="H26" s="124"/>
      <c r="I26" s="88"/>
      <c r="J26" s="124"/>
      <c r="K26" s="88"/>
    </row>
    <row r="27" spans="1:11" ht="12.75">
      <c r="A27" s="116">
        <v>3222</v>
      </c>
      <c r="B27" s="117" t="s">
        <v>61</v>
      </c>
      <c r="C27" s="128">
        <f>G27+H27</f>
        <v>281671</v>
      </c>
      <c r="D27" s="156"/>
      <c r="E27" s="192"/>
      <c r="F27" s="175">
        <v>1500</v>
      </c>
      <c r="G27" s="124">
        <v>260000</v>
      </c>
      <c r="H27" s="124">
        <v>21671</v>
      </c>
      <c r="I27" s="88"/>
      <c r="J27" s="124"/>
      <c r="K27" s="88"/>
    </row>
    <row r="28" spans="1:11" ht="12.75">
      <c r="A28" s="116">
        <v>32231</v>
      </c>
      <c r="B28" s="117" t="s">
        <v>62</v>
      </c>
      <c r="C28" s="128">
        <f t="shared" si="2"/>
        <v>62500</v>
      </c>
      <c r="D28" s="156"/>
      <c r="E28" s="192">
        <v>60000</v>
      </c>
      <c r="F28" s="175">
        <v>500</v>
      </c>
      <c r="G28" s="124">
        <v>2000</v>
      </c>
      <c r="H28" s="124"/>
      <c r="I28" s="88"/>
      <c r="J28" s="124"/>
      <c r="K28" s="88"/>
    </row>
    <row r="29" spans="1:11" ht="12.75">
      <c r="A29" s="116">
        <v>32234</v>
      </c>
      <c r="B29" s="117" t="s">
        <v>98</v>
      </c>
      <c r="C29" s="128">
        <f t="shared" si="2"/>
        <v>500</v>
      </c>
      <c r="D29" s="156"/>
      <c r="E29" s="192">
        <v>500</v>
      </c>
      <c r="F29" s="175"/>
      <c r="G29" s="124"/>
      <c r="H29" s="124"/>
      <c r="I29" s="88"/>
      <c r="J29" s="124"/>
      <c r="K29" s="88"/>
    </row>
    <row r="30" spans="1:11" ht="12.75">
      <c r="A30" s="116">
        <v>32239</v>
      </c>
      <c r="B30" s="117" t="s">
        <v>99</v>
      </c>
      <c r="C30" s="128">
        <f t="shared" si="2"/>
        <v>270000</v>
      </c>
      <c r="D30" s="156"/>
      <c r="E30" s="192">
        <v>270000</v>
      </c>
      <c r="F30" s="175"/>
      <c r="G30" s="124"/>
      <c r="H30" s="124"/>
      <c r="I30" s="88"/>
      <c r="J30" s="124"/>
      <c r="K30" s="88"/>
    </row>
    <row r="31" spans="1:11" s="5" customFormat="1" ht="12.75">
      <c r="A31" s="116">
        <v>32241</v>
      </c>
      <c r="B31" s="117" t="s">
        <v>100</v>
      </c>
      <c r="C31" s="128">
        <f>SUM(D31:I31)</f>
        <v>41000</v>
      </c>
      <c r="D31" s="155"/>
      <c r="E31" s="192">
        <v>25000</v>
      </c>
      <c r="F31" s="174"/>
      <c r="G31" s="124"/>
      <c r="H31" s="124">
        <v>16000</v>
      </c>
      <c r="I31" s="91"/>
      <c r="J31" s="124"/>
      <c r="K31" s="91"/>
    </row>
    <row r="32" spans="1:11" s="5" customFormat="1" ht="12.75">
      <c r="A32" s="116">
        <v>32242</v>
      </c>
      <c r="B32" s="117" t="s">
        <v>101</v>
      </c>
      <c r="C32" s="128">
        <f>SUM(D32:I32)</f>
        <v>14343.21</v>
      </c>
      <c r="D32" s="155"/>
      <c r="E32" s="192">
        <v>14343.21</v>
      </c>
      <c r="F32" s="174"/>
      <c r="G32" s="124"/>
      <c r="H32" s="123"/>
      <c r="I32" s="91"/>
      <c r="J32" s="124"/>
      <c r="K32" s="91"/>
    </row>
    <row r="33" spans="1:11" ht="12.75">
      <c r="A33" s="116">
        <v>3225</v>
      </c>
      <c r="B33" s="117" t="s">
        <v>63</v>
      </c>
      <c r="C33" s="128">
        <f t="shared" si="2"/>
        <v>53000</v>
      </c>
      <c r="D33" s="156"/>
      <c r="E33" s="192">
        <v>30000</v>
      </c>
      <c r="F33" s="175">
        <v>3000</v>
      </c>
      <c r="G33" s="124">
        <v>0</v>
      </c>
      <c r="H33" s="124">
        <v>20000</v>
      </c>
      <c r="I33" s="88"/>
      <c r="J33" s="124"/>
      <c r="K33" s="88"/>
    </row>
    <row r="34" spans="1:11" s="5" customFormat="1" ht="12.75">
      <c r="A34" s="116">
        <v>3227</v>
      </c>
      <c r="B34" s="117" t="s">
        <v>64</v>
      </c>
      <c r="C34" s="128">
        <f t="shared" si="2"/>
        <v>3700</v>
      </c>
      <c r="D34" s="155"/>
      <c r="E34" s="192">
        <v>3700</v>
      </c>
      <c r="F34" s="174"/>
      <c r="G34" s="123"/>
      <c r="H34" s="123"/>
      <c r="I34" s="91"/>
      <c r="J34" s="124"/>
      <c r="K34" s="91"/>
    </row>
    <row r="35" spans="1:12" ht="12.75">
      <c r="A35" s="118">
        <v>323</v>
      </c>
      <c r="B35" s="119" t="s">
        <v>29</v>
      </c>
      <c r="C35" s="126">
        <f>SUM(C36:C49)</f>
        <v>586227.14</v>
      </c>
      <c r="D35" s="155"/>
      <c r="E35" s="193">
        <f>SUM(E36:E49)</f>
        <v>514524.14</v>
      </c>
      <c r="F35" s="174">
        <f>SUM(F36:F49)</f>
        <v>1000</v>
      </c>
      <c r="G35" s="123">
        <f>SUM(G36:G49)</f>
        <v>34703</v>
      </c>
      <c r="H35" s="123">
        <f>SUM(H36:H49)</f>
        <v>23000</v>
      </c>
      <c r="I35" s="123">
        <f>SUM(I36:I49)</f>
        <v>13000</v>
      </c>
      <c r="J35" s="88"/>
      <c r="K35" s="88"/>
      <c r="L35" s="37"/>
    </row>
    <row r="36" spans="1:11" ht="12.75">
      <c r="A36" s="116">
        <v>3231</v>
      </c>
      <c r="B36" s="117" t="s">
        <v>65</v>
      </c>
      <c r="C36" s="128">
        <f aca="true" t="shared" si="3" ref="C36:C44">SUM(D36:I36)</f>
        <v>85200</v>
      </c>
      <c r="D36" s="156"/>
      <c r="E36" s="192">
        <v>22200</v>
      </c>
      <c r="F36" s="175">
        <v>1000</v>
      </c>
      <c r="G36" s="124">
        <v>26000</v>
      </c>
      <c r="H36" s="124">
        <v>23000</v>
      </c>
      <c r="I36" s="124">
        <v>13000</v>
      </c>
      <c r="J36" s="88"/>
      <c r="K36" s="88"/>
    </row>
    <row r="37" spans="1:11" ht="14.25" customHeight="1">
      <c r="A37" s="116">
        <v>32319</v>
      </c>
      <c r="B37" s="117" t="s">
        <v>102</v>
      </c>
      <c r="C37" s="128">
        <f t="shared" si="3"/>
        <v>0</v>
      </c>
      <c r="D37" s="156"/>
      <c r="E37" s="192">
        <v>0</v>
      </c>
      <c r="F37" s="175"/>
      <c r="G37" s="124"/>
      <c r="H37" s="124"/>
      <c r="I37" s="124"/>
      <c r="J37" s="88"/>
      <c r="K37" s="88"/>
    </row>
    <row r="38" spans="1:11" ht="12.75">
      <c r="A38" s="116">
        <v>3232</v>
      </c>
      <c r="B38" s="117" t="s">
        <v>66</v>
      </c>
      <c r="C38" s="128">
        <f t="shared" si="3"/>
        <v>252718.78</v>
      </c>
      <c r="D38" s="156"/>
      <c r="E38" s="192">
        <v>248015.78</v>
      </c>
      <c r="F38" s="175"/>
      <c r="G38" s="124">
        <v>4703</v>
      </c>
      <c r="H38" s="124"/>
      <c r="I38" s="88"/>
      <c r="J38" s="88"/>
      <c r="K38" s="88"/>
    </row>
    <row r="39" spans="1:11" ht="12.75">
      <c r="A39" s="116">
        <v>3233</v>
      </c>
      <c r="B39" s="117" t="s">
        <v>67</v>
      </c>
      <c r="C39" s="128">
        <f t="shared" si="3"/>
        <v>960</v>
      </c>
      <c r="D39" s="156"/>
      <c r="E39" s="192">
        <v>960</v>
      </c>
      <c r="F39" s="175"/>
      <c r="G39" s="124">
        <v>0</v>
      </c>
      <c r="H39" s="124"/>
      <c r="I39" s="88"/>
      <c r="J39" s="88"/>
      <c r="K39" s="88"/>
    </row>
    <row r="40" spans="1:11" ht="12.75">
      <c r="A40" s="116">
        <v>32341</v>
      </c>
      <c r="B40" s="117" t="s">
        <v>103</v>
      </c>
      <c r="C40" s="128">
        <f t="shared" si="3"/>
        <v>50300</v>
      </c>
      <c r="D40" s="156"/>
      <c r="E40" s="192">
        <v>50300</v>
      </c>
      <c r="F40" s="175"/>
      <c r="G40" s="124"/>
      <c r="H40" s="124"/>
      <c r="I40" s="88"/>
      <c r="J40" s="88"/>
      <c r="K40" s="88"/>
    </row>
    <row r="41" spans="1:11" ht="12.75">
      <c r="A41" s="116">
        <v>32342</v>
      </c>
      <c r="B41" s="117" t="s">
        <v>104</v>
      </c>
      <c r="C41" s="128">
        <f t="shared" si="3"/>
        <v>61700</v>
      </c>
      <c r="D41" s="156"/>
      <c r="E41" s="192">
        <v>61700</v>
      </c>
      <c r="F41" s="175"/>
      <c r="G41" s="124"/>
      <c r="H41" s="124"/>
      <c r="I41" s="88"/>
      <c r="J41" s="88"/>
      <c r="K41" s="88"/>
    </row>
    <row r="42" spans="1:11" ht="12.75">
      <c r="A42" s="116">
        <v>32343</v>
      </c>
      <c r="B42" s="117" t="s">
        <v>105</v>
      </c>
      <c r="C42" s="128">
        <f t="shared" si="3"/>
        <v>18000</v>
      </c>
      <c r="D42" s="156"/>
      <c r="E42" s="192">
        <v>18000</v>
      </c>
      <c r="F42" s="175"/>
      <c r="G42" s="124"/>
      <c r="H42" s="124"/>
      <c r="I42" s="88"/>
      <c r="J42" s="88"/>
      <c r="K42" s="88"/>
    </row>
    <row r="43" spans="1:11" ht="12.75">
      <c r="A43" s="116">
        <v>32344</v>
      </c>
      <c r="B43" s="117" t="s">
        <v>106</v>
      </c>
      <c r="C43" s="128">
        <f t="shared" si="3"/>
        <v>20335</v>
      </c>
      <c r="D43" s="156"/>
      <c r="E43" s="192">
        <v>20335</v>
      </c>
      <c r="F43" s="175"/>
      <c r="G43" s="124"/>
      <c r="H43" s="124"/>
      <c r="I43" s="88"/>
      <c r="J43" s="88"/>
      <c r="K43" s="88"/>
    </row>
    <row r="44" spans="1:11" ht="12.75">
      <c r="A44" s="116">
        <v>32349</v>
      </c>
      <c r="B44" s="117" t="s">
        <v>111</v>
      </c>
      <c r="C44" s="128">
        <f t="shared" si="3"/>
        <v>26613.36</v>
      </c>
      <c r="D44" s="156"/>
      <c r="E44" s="192">
        <v>26613.36</v>
      </c>
      <c r="F44" s="175"/>
      <c r="G44" s="124"/>
      <c r="H44" s="124"/>
      <c r="I44" s="88"/>
      <c r="J44" s="88"/>
      <c r="K44" s="88"/>
    </row>
    <row r="45" spans="1:11" ht="12.75">
      <c r="A45" s="116">
        <v>3235</v>
      </c>
      <c r="B45" s="117" t="s">
        <v>68</v>
      </c>
      <c r="C45" s="128">
        <f>SUM(E45:I45)</f>
        <v>24400</v>
      </c>
      <c r="D45" s="159"/>
      <c r="E45" s="192">
        <v>22400</v>
      </c>
      <c r="F45" s="175"/>
      <c r="G45" s="124">
        <v>2000</v>
      </c>
      <c r="H45" s="124"/>
      <c r="I45" s="88"/>
      <c r="J45" s="88"/>
      <c r="K45" s="88"/>
    </row>
    <row r="46" spans="1:11" s="5" customFormat="1" ht="12.75" customHeight="1">
      <c r="A46" s="116">
        <v>3236</v>
      </c>
      <c r="B46" s="117" t="s">
        <v>69</v>
      </c>
      <c r="C46" s="128">
        <f>SUM(E46:I46)</f>
        <v>7000</v>
      </c>
      <c r="D46" s="160"/>
      <c r="E46" s="192">
        <v>7000</v>
      </c>
      <c r="F46" s="174"/>
      <c r="G46" s="124"/>
      <c r="H46" s="123"/>
      <c r="I46" s="91"/>
      <c r="J46" s="91"/>
      <c r="K46" s="91"/>
    </row>
    <row r="47" spans="1:11" s="5" customFormat="1" ht="12.75" customHeight="1">
      <c r="A47" s="116">
        <v>3237</v>
      </c>
      <c r="B47" s="117" t="s">
        <v>70</v>
      </c>
      <c r="C47" s="128">
        <f aca="true" t="shared" si="4" ref="C47:C58">SUM(D47:I47)</f>
        <v>7000</v>
      </c>
      <c r="D47" s="160"/>
      <c r="E47" s="192">
        <v>7000</v>
      </c>
      <c r="F47" s="174"/>
      <c r="G47" s="124">
        <v>0</v>
      </c>
      <c r="H47" s="123"/>
      <c r="I47" s="91"/>
      <c r="J47" s="91"/>
      <c r="K47" s="91"/>
    </row>
    <row r="48" spans="1:11" s="5" customFormat="1" ht="12.75" customHeight="1">
      <c r="A48" s="116">
        <v>3238</v>
      </c>
      <c r="B48" s="117" t="s">
        <v>71</v>
      </c>
      <c r="C48" s="128">
        <f t="shared" si="4"/>
        <v>20000</v>
      </c>
      <c r="D48" s="160"/>
      <c r="E48" s="192">
        <v>20000</v>
      </c>
      <c r="F48" s="174"/>
      <c r="G48" s="124"/>
      <c r="H48" s="123"/>
      <c r="I48" s="91"/>
      <c r="J48" s="91"/>
      <c r="K48" s="91"/>
    </row>
    <row r="49" spans="1:11" s="5" customFormat="1" ht="12.75" customHeight="1">
      <c r="A49" s="116">
        <v>3239</v>
      </c>
      <c r="B49" s="117" t="s">
        <v>72</v>
      </c>
      <c r="C49" s="128">
        <f t="shared" si="4"/>
        <v>12000</v>
      </c>
      <c r="D49" s="160"/>
      <c r="E49" s="192">
        <v>10000</v>
      </c>
      <c r="F49" s="174"/>
      <c r="G49" s="124">
        <v>2000</v>
      </c>
      <c r="H49" s="123"/>
      <c r="I49" s="91"/>
      <c r="J49" s="91"/>
      <c r="K49" s="91"/>
    </row>
    <row r="50" spans="1:11" s="5" customFormat="1" ht="12.75">
      <c r="A50" s="118">
        <v>324</v>
      </c>
      <c r="B50" s="119" t="s">
        <v>92</v>
      </c>
      <c r="C50" s="126">
        <f t="shared" si="4"/>
        <v>0</v>
      </c>
      <c r="D50" s="160"/>
      <c r="E50" s="193"/>
      <c r="F50" s="174"/>
      <c r="G50" s="123">
        <v>0</v>
      </c>
      <c r="H50" s="123"/>
      <c r="I50" s="91"/>
      <c r="J50" s="91"/>
      <c r="K50" s="91"/>
    </row>
    <row r="51" spans="1:12" s="5" customFormat="1" ht="12.75" customHeight="1">
      <c r="A51" s="118">
        <v>329</v>
      </c>
      <c r="B51" s="119" t="s">
        <v>73</v>
      </c>
      <c r="C51" s="126">
        <f t="shared" si="4"/>
        <v>71203.86</v>
      </c>
      <c r="D51" s="161">
        <f>SUM(D52:D56)</f>
        <v>0</v>
      </c>
      <c r="E51" s="193">
        <f>SUM(E52:E56)</f>
        <v>21703.86</v>
      </c>
      <c r="F51" s="174">
        <f>SUM(F52:F56)</f>
        <v>0</v>
      </c>
      <c r="G51" s="123">
        <f>SUM(G52:G56)</f>
        <v>6000</v>
      </c>
      <c r="H51" s="123">
        <f>SUM(H52:H56)</f>
        <v>43500</v>
      </c>
      <c r="I51" s="91"/>
      <c r="J51" s="123"/>
      <c r="K51" s="91"/>
      <c r="L51" s="39"/>
    </row>
    <row r="52" spans="1:11" s="5" customFormat="1" ht="12.75" customHeight="1">
      <c r="A52" s="116">
        <v>3292</v>
      </c>
      <c r="B52" s="117" t="s">
        <v>74</v>
      </c>
      <c r="C52" s="128">
        <f t="shared" si="4"/>
        <v>8872.61</v>
      </c>
      <c r="D52" s="160"/>
      <c r="E52" s="192">
        <v>8872.61</v>
      </c>
      <c r="F52" s="174"/>
      <c r="G52" s="124"/>
      <c r="H52" s="123"/>
      <c r="I52" s="91"/>
      <c r="J52" s="91"/>
      <c r="K52" s="91"/>
    </row>
    <row r="53" spans="1:11" s="5" customFormat="1" ht="12.75" customHeight="1">
      <c r="A53" s="116">
        <v>3293</v>
      </c>
      <c r="B53" s="117" t="s">
        <v>107</v>
      </c>
      <c r="C53" s="128">
        <f t="shared" si="4"/>
        <v>0</v>
      </c>
      <c r="D53" s="160"/>
      <c r="E53" s="192">
        <v>0</v>
      </c>
      <c r="F53" s="174"/>
      <c r="G53" s="124"/>
      <c r="H53" s="123"/>
      <c r="I53" s="91"/>
      <c r="J53" s="91"/>
      <c r="K53" s="91"/>
    </row>
    <row r="54" spans="1:11" s="5" customFormat="1" ht="12.75" customHeight="1">
      <c r="A54" s="116">
        <v>3294</v>
      </c>
      <c r="B54" s="117" t="s">
        <v>75</v>
      </c>
      <c r="C54" s="128">
        <f t="shared" si="4"/>
        <v>7000</v>
      </c>
      <c r="D54" s="160"/>
      <c r="E54" s="192">
        <v>3000</v>
      </c>
      <c r="F54" s="174"/>
      <c r="G54" s="124">
        <v>4000</v>
      </c>
      <c r="H54" s="123"/>
      <c r="I54" s="91"/>
      <c r="J54" s="91"/>
      <c r="K54" s="91"/>
    </row>
    <row r="55" spans="1:11" s="5" customFormat="1" ht="12.75" customHeight="1">
      <c r="A55" s="116">
        <v>3295</v>
      </c>
      <c r="B55" s="117" t="s">
        <v>76</v>
      </c>
      <c r="C55" s="128">
        <f t="shared" si="4"/>
        <v>18331.25</v>
      </c>
      <c r="D55" s="162"/>
      <c r="E55" s="192">
        <v>4831.25</v>
      </c>
      <c r="F55" s="174"/>
      <c r="G55" s="124"/>
      <c r="H55" s="124">
        <v>13500</v>
      </c>
      <c r="I55" s="91"/>
      <c r="J55" s="91"/>
      <c r="K55" s="91"/>
    </row>
    <row r="56" spans="1:11" s="5" customFormat="1" ht="12.75" customHeight="1">
      <c r="A56" s="116">
        <v>3299</v>
      </c>
      <c r="B56" s="117" t="s">
        <v>77</v>
      </c>
      <c r="C56" s="128">
        <f t="shared" si="4"/>
        <v>37000</v>
      </c>
      <c r="D56" s="160"/>
      <c r="E56" s="192">
        <v>5000</v>
      </c>
      <c r="F56" s="174"/>
      <c r="G56" s="124">
        <v>2000</v>
      </c>
      <c r="H56" s="124">
        <v>30000</v>
      </c>
      <c r="I56" s="91"/>
      <c r="J56" s="91"/>
      <c r="K56" s="91"/>
    </row>
    <row r="57" spans="1:11" s="5" customFormat="1" ht="12.75">
      <c r="A57" s="118">
        <v>34</v>
      </c>
      <c r="B57" s="119" t="s">
        <v>30</v>
      </c>
      <c r="C57" s="126">
        <f t="shared" si="4"/>
        <v>6500</v>
      </c>
      <c r="D57" s="160"/>
      <c r="E57" s="193">
        <f>E58</f>
        <v>6500</v>
      </c>
      <c r="F57" s="174">
        <f>F58</f>
        <v>0</v>
      </c>
      <c r="G57" s="123">
        <f>G58</f>
        <v>0</v>
      </c>
      <c r="H57" s="123">
        <f>H58</f>
        <v>0</v>
      </c>
      <c r="I57" s="91"/>
      <c r="J57" s="91"/>
      <c r="K57" s="91"/>
    </row>
    <row r="58" spans="1:11" s="5" customFormat="1" ht="12.75">
      <c r="A58" s="116">
        <v>343</v>
      </c>
      <c r="B58" s="117" t="s">
        <v>31</v>
      </c>
      <c r="C58" s="128">
        <f t="shared" si="4"/>
        <v>6500</v>
      </c>
      <c r="D58" s="160"/>
      <c r="E58" s="192">
        <v>6500</v>
      </c>
      <c r="F58" s="174"/>
      <c r="G58" s="123"/>
      <c r="H58" s="123"/>
      <c r="I58" s="91"/>
      <c r="J58" s="91"/>
      <c r="K58" s="91"/>
    </row>
    <row r="59" spans="1:11" s="5" customFormat="1" ht="12.75">
      <c r="A59" s="118">
        <v>37</v>
      </c>
      <c r="B59" s="117" t="s">
        <v>78</v>
      </c>
      <c r="C59" s="126">
        <f>C60+C61</f>
        <v>455673</v>
      </c>
      <c r="D59" s="161">
        <f>D60</f>
        <v>0</v>
      </c>
      <c r="E59" s="193">
        <f>E60</f>
        <v>280442</v>
      </c>
      <c r="F59" s="174">
        <f>F60</f>
        <v>0</v>
      </c>
      <c r="G59" s="123">
        <f>G60</f>
        <v>0</v>
      </c>
      <c r="H59" s="123">
        <f>H60+H61</f>
        <v>175231</v>
      </c>
      <c r="I59" s="91"/>
      <c r="J59" s="91"/>
      <c r="K59" s="91"/>
    </row>
    <row r="60" spans="1:11" s="5" customFormat="1" ht="12.75">
      <c r="A60" s="116">
        <v>3721</v>
      </c>
      <c r="B60" s="117" t="s">
        <v>79</v>
      </c>
      <c r="C60" s="128">
        <f>SUM(D60:H60)</f>
        <v>285673</v>
      </c>
      <c r="D60" s="162"/>
      <c r="E60" s="192">
        <v>280442</v>
      </c>
      <c r="F60" s="165"/>
      <c r="G60" s="124"/>
      <c r="H60" s="124">
        <v>5231</v>
      </c>
      <c r="I60" s="91"/>
      <c r="J60" s="91"/>
      <c r="K60" s="91"/>
    </row>
    <row r="61" spans="1:11" s="5" customFormat="1" ht="12.75">
      <c r="A61" s="116">
        <v>3722</v>
      </c>
      <c r="B61" s="8" t="s">
        <v>109</v>
      </c>
      <c r="C61" s="128">
        <f>SUM(D61:H61)</f>
        <v>170000</v>
      </c>
      <c r="D61" s="162"/>
      <c r="E61" s="192"/>
      <c r="F61" s="165"/>
      <c r="G61" s="124"/>
      <c r="H61" s="124">
        <v>170000</v>
      </c>
      <c r="I61" s="91"/>
      <c r="J61" s="91"/>
      <c r="K61" s="91"/>
    </row>
    <row r="62" spans="1:11" s="5" customFormat="1" ht="17.25" customHeight="1">
      <c r="A62" s="116"/>
      <c r="B62" s="90" t="s">
        <v>54</v>
      </c>
      <c r="C62" s="128">
        <f aca="true" t="shared" si="5" ref="C62:C67">SUM(D62:I62)</f>
        <v>0</v>
      </c>
      <c r="D62" s="163"/>
      <c r="E62" s="193"/>
      <c r="F62" s="165"/>
      <c r="G62" s="123"/>
      <c r="H62" s="123"/>
      <c r="I62" s="91"/>
      <c r="J62" s="91"/>
      <c r="K62" s="91"/>
    </row>
    <row r="63" spans="1:11" s="5" customFormat="1" ht="12.75">
      <c r="A63" s="122" t="s">
        <v>47</v>
      </c>
      <c r="B63" s="119" t="s">
        <v>80</v>
      </c>
      <c r="C63" s="126">
        <f t="shared" si="5"/>
        <v>0</v>
      </c>
      <c r="D63" s="163"/>
      <c r="E63" s="193"/>
      <c r="F63" s="165"/>
      <c r="G63" s="123"/>
      <c r="H63" s="123"/>
      <c r="I63" s="91"/>
      <c r="J63" s="91"/>
      <c r="K63" s="91"/>
    </row>
    <row r="64" spans="1:11" s="5" customFormat="1" ht="12.75">
      <c r="A64" s="118">
        <v>3</v>
      </c>
      <c r="B64" s="119" t="s">
        <v>50</v>
      </c>
      <c r="C64" s="126">
        <f t="shared" si="5"/>
        <v>31000</v>
      </c>
      <c r="D64" s="163"/>
      <c r="E64" s="193">
        <f>E66</f>
        <v>0</v>
      </c>
      <c r="F64" s="165"/>
      <c r="G64" s="123"/>
      <c r="H64" s="123">
        <f>H66</f>
        <v>31000</v>
      </c>
      <c r="I64" s="91"/>
      <c r="J64" s="91"/>
      <c r="K64" s="91"/>
    </row>
    <row r="65" spans="1:11" s="5" customFormat="1" ht="12.75">
      <c r="A65" s="118">
        <v>32</v>
      </c>
      <c r="B65" s="119" t="s">
        <v>26</v>
      </c>
      <c r="C65" s="126">
        <f t="shared" si="5"/>
        <v>0</v>
      </c>
      <c r="D65" s="163"/>
      <c r="E65" s="193"/>
      <c r="F65" s="165"/>
      <c r="G65" s="123"/>
      <c r="H65" s="123"/>
      <c r="I65" s="91"/>
      <c r="J65" s="91"/>
      <c r="K65" s="91"/>
    </row>
    <row r="66" spans="1:11" s="5" customFormat="1" ht="12.75">
      <c r="A66" s="116">
        <v>3222</v>
      </c>
      <c r="B66" s="117" t="s">
        <v>110</v>
      </c>
      <c r="C66" s="128">
        <f t="shared" si="5"/>
        <v>31000</v>
      </c>
      <c r="D66" s="163"/>
      <c r="E66" s="192"/>
      <c r="F66" s="165"/>
      <c r="G66" s="123"/>
      <c r="H66" s="124">
        <v>31000</v>
      </c>
      <c r="I66" s="91"/>
      <c r="J66" s="91"/>
      <c r="K66" s="91"/>
    </row>
    <row r="67" spans="1:11" s="5" customFormat="1" ht="12.75">
      <c r="A67" s="116">
        <v>323</v>
      </c>
      <c r="B67" s="117" t="s">
        <v>29</v>
      </c>
      <c r="C67" s="126">
        <f t="shared" si="5"/>
        <v>0</v>
      </c>
      <c r="D67" s="163"/>
      <c r="E67" s="193"/>
      <c r="F67" s="165"/>
      <c r="G67" s="123"/>
      <c r="H67" s="124"/>
      <c r="I67" s="91"/>
      <c r="J67" s="91"/>
      <c r="K67" s="91"/>
    </row>
    <row r="68" spans="1:11" s="5" customFormat="1" ht="12.75">
      <c r="A68" s="121" t="s">
        <v>47</v>
      </c>
      <c r="B68" s="108" t="s">
        <v>112</v>
      </c>
      <c r="C68" s="128"/>
      <c r="D68" s="163"/>
      <c r="E68" s="194"/>
      <c r="F68" s="148"/>
      <c r="G68" s="125"/>
      <c r="H68" s="127"/>
      <c r="I68" s="112"/>
      <c r="J68" s="112"/>
      <c r="K68" s="112"/>
    </row>
    <row r="69" spans="1:11" s="5" customFormat="1" ht="12.75">
      <c r="A69" s="92">
        <v>3</v>
      </c>
      <c r="B69" s="90" t="s">
        <v>50</v>
      </c>
      <c r="C69" s="128"/>
      <c r="D69" s="163"/>
      <c r="E69" s="194"/>
      <c r="F69" s="148"/>
      <c r="G69" s="125"/>
      <c r="H69" s="125">
        <f>H71</f>
        <v>27043.68</v>
      </c>
      <c r="I69" s="112"/>
      <c r="J69" s="112"/>
      <c r="K69" s="112"/>
    </row>
    <row r="70" spans="1:11" s="5" customFormat="1" ht="12.75">
      <c r="A70" s="92">
        <v>32</v>
      </c>
      <c r="B70" s="90" t="s">
        <v>26</v>
      </c>
      <c r="C70" s="128"/>
      <c r="D70" s="163"/>
      <c r="E70" s="194"/>
      <c r="F70" s="148"/>
      <c r="G70" s="125"/>
      <c r="H70" s="127"/>
      <c r="I70" s="112"/>
      <c r="J70" s="112"/>
      <c r="K70" s="112"/>
    </row>
    <row r="71" spans="1:11" s="5" customFormat="1" ht="15">
      <c r="A71" s="86">
        <v>3222</v>
      </c>
      <c r="B71" s="111" t="s">
        <v>110</v>
      </c>
      <c r="C71" s="128"/>
      <c r="D71" s="163"/>
      <c r="E71" s="201"/>
      <c r="F71" s="201"/>
      <c r="G71" s="125"/>
      <c r="H71" s="127">
        <v>27043.68</v>
      </c>
      <c r="I71" s="112"/>
      <c r="J71" s="112"/>
      <c r="K71" s="112"/>
    </row>
    <row r="72" spans="1:11" s="5" customFormat="1" ht="15">
      <c r="A72" s="89" t="s">
        <v>47</v>
      </c>
      <c r="B72" s="110" t="s">
        <v>113</v>
      </c>
      <c r="C72" s="128">
        <f aca="true" t="shared" si="6" ref="C72:C95">SUM(D72:I72)</f>
        <v>0</v>
      </c>
      <c r="D72" s="163"/>
      <c r="E72" s="201"/>
      <c r="F72" s="201"/>
      <c r="G72" s="39"/>
      <c r="H72" s="37"/>
      <c r="J72" s="112"/>
      <c r="K72" s="112"/>
    </row>
    <row r="73" spans="1:11" s="5" customFormat="1" ht="15">
      <c r="A73" s="92">
        <v>3</v>
      </c>
      <c r="B73" s="110" t="s">
        <v>50</v>
      </c>
      <c r="C73" s="128">
        <f t="shared" si="6"/>
        <v>0</v>
      </c>
      <c r="D73" s="163"/>
      <c r="E73" s="201"/>
      <c r="F73" s="201"/>
      <c r="G73" s="39"/>
      <c r="H73" s="37"/>
      <c r="J73" s="112"/>
      <c r="K73" s="112"/>
    </row>
    <row r="74" spans="1:11" s="5" customFormat="1" ht="15">
      <c r="A74" s="92">
        <v>31</v>
      </c>
      <c r="B74" s="110" t="s">
        <v>22</v>
      </c>
      <c r="C74" s="128">
        <f t="shared" si="6"/>
        <v>42388.399999999994</v>
      </c>
      <c r="D74" s="163"/>
      <c r="E74" s="201"/>
      <c r="F74" s="201"/>
      <c r="G74" s="39"/>
      <c r="H74" s="39">
        <f>H75+H76+H77</f>
        <v>42388.399999999994</v>
      </c>
      <c r="J74" s="112"/>
      <c r="K74" s="112"/>
    </row>
    <row r="75" spans="1:11" s="5" customFormat="1" ht="15">
      <c r="A75" s="86">
        <v>311</v>
      </c>
      <c r="B75" s="111" t="s">
        <v>23</v>
      </c>
      <c r="C75" s="128">
        <f t="shared" si="6"/>
        <v>35100.34</v>
      </c>
      <c r="D75" s="163"/>
      <c r="E75" s="201"/>
      <c r="F75" s="201"/>
      <c r="G75" s="39"/>
      <c r="H75" s="37">
        <v>35100.34</v>
      </c>
      <c r="J75" s="112"/>
      <c r="K75" s="112"/>
    </row>
    <row r="76" spans="1:11" s="5" customFormat="1" ht="15">
      <c r="A76" s="86">
        <v>312</v>
      </c>
      <c r="B76" s="111" t="s">
        <v>24</v>
      </c>
      <c r="C76" s="128">
        <f t="shared" si="6"/>
        <v>1500</v>
      </c>
      <c r="D76" s="163"/>
      <c r="E76" s="201"/>
      <c r="F76" s="201"/>
      <c r="G76" s="39"/>
      <c r="H76" s="37">
        <v>1500</v>
      </c>
      <c r="J76" s="112"/>
      <c r="K76" s="112"/>
    </row>
    <row r="77" spans="1:13" s="5" customFormat="1" ht="15">
      <c r="A77" s="86">
        <v>313</v>
      </c>
      <c r="B77" s="111" t="s">
        <v>25</v>
      </c>
      <c r="C77" s="128">
        <f t="shared" si="6"/>
        <v>5788.06</v>
      </c>
      <c r="D77" s="163"/>
      <c r="E77" s="201"/>
      <c r="F77" s="201"/>
      <c r="G77" s="39"/>
      <c r="H77" s="37">
        <v>5788.06</v>
      </c>
      <c r="J77" s="112"/>
      <c r="K77" s="112"/>
      <c r="M77" s="39"/>
    </row>
    <row r="78" spans="1:11" s="5" customFormat="1" ht="27.75" customHeight="1">
      <c r="A78" s="113">
        <v>42</v>
      </c>
      <c r="B78" s="114" t="s">
        <v>55</v>
      </c>
      <c r="C78" s="128">
        <f t="shared" si="6"/>
        <v>238500</v>
      </c>
      <c r="D78" s="161">
        <f>D79</f>
        <v>0</v>
      </c>
      <c r="E78" s="195">
        <v>0</v>
      </c>
      <c r="F78" s="176">
        <f>F79</f>
        <v>63000</v>
      </c>
      <c r="G78" s="176">
        <f>G79</f>
        <v>10000</v>
      </c>
      <c r="H78" s="176">
        <f>H81+H83+H82+H84</f>
        <v>158500</v>
      </c>
      <c r="I78" s="176">
        <f>I79</f>
        <v>7000</v>
      </c>
      <c r="J78" s="112"/>
      <c r="K78" s="115"/>
    </row>
    <row r="79" spans="1:11" s="5" customFormat="1" ht="12.75">
      <c r="A79" s="116">
        <v>421</v>
      </c>
      <c r="B79" s="117" t="s">
        <v>49</v>
      </c>
      <c r="C79" s="128">
        <f t="shared" si="6"/>
        <v>80000</v>
      </c>
      <c r="D79" s="161"/>
      <c r="E79" s="196"/>
      <c r="F79" s="177">
        <f>SUM(F80:F85)</f>
        <v>63000</v>
      </c>
      <c r="G79" s="177">
        <f>SUM(G80:G85)</f>
        <v>10000</v>
      </c>
      <c r="H79" s="177"/>
      <c r="I79" s="177">
        <f>SUM(I80:I85)</f>
        <v>7000</v>
      </c>
      <c r="J79" s="115"/>
      <c r="K79" s="112"/>
    </row>
    <row r="80" spans="1:11" s="5" customFormat="1" ht="12.75">
      <c r="A80" s="116">
        <v>4221</v>
      </c>
      <c r="B80" s="117" t="s">
        <v>81</v>
      </c>
      <c r="C80" s="128">
        <f t="shared" si="6"/>
        <v>0</v>
      </c>
      <c r="D80" s="159"/>
      <c r="E80" s="197">
        <v>0</v>
      </c>
      <c r="F80" s="178">
        <v>0</v>
      </c>
      <c r="G80" s="178"/>
      <c r="H80" s="178"/>
      <c r="I80" s="179"/>
      <c r="J80" s="112"/>
      <c r="K80" s="112"/>
    </row>
    <row r="81" spans="1:11" s="5" customFormat="1" ht="12.75">
      <c r="A81" s="116">
        <v>4225</v>
      </c>
      <c r="B81" s="117" t="s">
        <v>108</v>
      </c>
      <c r="C81" s="128">
        <f t="shared" si="6"/>
        <v>65000</v>
      </c>
      <c r="D81" s="159"/>
      <c r="E81" s="197"/>
      <c r="F81" s="178">
        <v>62000</v>
      </c>
      <c r="G81" s="178"/>
      <c r="H81" s="178">
        <v>3000</v>
      </c>
      <c r="I81" s="179"/>
      <c r="J81" s="112"/>
      <c r="K81" s="112"/>
    </row>
    <row r="82" spans="1:11" s="5" customFormat="1" ht="12.75">
      <c r="A82" s="116">
        <v>4226</v>
      </c>
      <c r="B82" s="117" t="s">
        <v>82</v>
      </c>
      <c r="C82" s="128">
        <f t="shared" si="6"/>
        <v>16500</v>
      </c>
      <c r="D82" s="159"/>
      <c r="E82" s="197"/>
      <c r="F82" s="178">
        <v>1000</v>
      </c>
      <c r="G82" s="178"/>
      <c r="H82" s="178">
        <v>15500</v>
      </c>
      <c r="I82" s="179"/>
      <c r="J82" s="112"/>
      <c r="K82" s="112"/>
    </row>
    <row r="83" spans="1:11" s="5" customFormat="1" ht="12.75">
      <c r="A83" s="116">
        <v>4227</v>
      </c>
      <c r="B83" s="117" t="s">
        <v>83</v>
      </c>
      <c r="C83" s="128">
        <f t="shared" si="6"/>
        <v>15000</v>
      </c>
      <c r="D83" s="159"/>
      <c r="E83" s="197"/>
      <c r="F83" s="178"/>
      <c r="G83" s="178"/>
      <c r="H83" s="178">
        <v>15000</v>
      </c>
      <c r="I83" s="179"/>
      <c r="J83" s="112"/>
      <c r="K83" s="112"/>
    </row>
    <row r="84" spans="1:11" s="5" customFormat="1" ht="12.75">
      <c r="A84" s="116">
        <v>424</v>
      </c>
      <c r="B84" s="117" t="s">
        <v>84</v>
      </c>
      <c r="C84" s="128">
        <f t="shared" si="6"/>
        <v>137000</v>
      </c>
      <c r="D84" s="159"/>
      <c r="E84" s="197"/>
      <c r="F84" s="178"/>
      <c r="G84" s="178">
        <v>10000</v>
      </c>
      <c r="H84" s="178">
        <v>125000</v>
      </c>
      <c r="I84" s="180">
        <v>2000</v>
      </c>
      <c r="J84" s="112"/>
      <c r="K84" s="112"/>
    </row>
    <row r="85" spans="1:11" s="5" customFormat="1" ht="15" customHeight="1">
      <c r="A85" s="118">
        <v>54721</v>
      </c>
      <c r="B85" s="119" t="s">
        <v>85</v>
      </c>
      <c r="C85" s="128">
        <f t="shared" si="6"/>
        <v>5000</v>
      </c>
      <c r="D85" s="162"/>
      <c r="E85" s="178"/>
      <c r="F85" s="178"/>
      <c r="G85" s="178">
        <v>0</v>
      </c>
      <c r="H85" s="178"/>
      <c r="I85" s="180">
        <v>5000</v>
      </c>
      <c r="J85" s="112"/>
      <c r="K85" s="112"/>
    </row>
    <row r="86" spans="1:11" s="5" customFormat="1" ht="12.75">
      <c r="A86" s="220"/>
      <c r="B86" s="129" t="s">
        <v>86</v>
      </c>
      <c r="C86" s="128">
        <f t="shared" si="6"/>
        <v>0</v>
      </c>
      <c r="D86" s="160"/>
      <c r="E86" s="181"/>
      <c r="F86" s="181"/>
      <c r="G86" s="181"/>
      <c r="H86" s="181"/>
      <c r="I86" s="179"/>
      <c r="J86" s="112"/>
      <c r="K86" s="112"/>
    </row>
    <row r="87" spans="1:11" s="5" customFormat="1" ht="12.75">
      <c r="A87" s="118">
        <v>4</v>
      </c>
      <c r="B87" s="119" t="s">
        <v>32</v>
      </c>
      <c r="C87" s="128">
        <f t="shared" si="6"/>
        <v>0</v>
      </c>
      <c r="D87" s="160"/>
      <c r="E87" s="181"/>
      <c r="F87" s="181"/>
      <c r="G87" s="181"/>
      <c r="H87" s="181"/>
      <c r="I87" s="179"/>
      <c r="J87" s="112"/>
      <c r="K87" s="112"/>
    </row>
    <row r="88" spans="1:11" s="5" customFormat="1" ht="12.75">
      <c r="A88" s="118"/>
      <c r="B88" s="119" t="s">
        <v>33</v>
      </c>
      <c r="C88" s="128">
        <f t="shared" si="6"/>
        <v>126250</v>
      </c>
      <c r="D88" s="161"/>
      <c r="E88" s="181"/>
      <c r="F88" s="179"/>
      <c r="G88" s="179"/>
      <c r="H88" s="181">
        <f>H90</f>
        <v>126250</v>
      </c>
      <c r="I88" s="179"/>
      <c r="J88" s="112"/>
      <c r="K88" s="112"/>
    </row>
    <row r="89" spans="1:11" s="5" customFormat="1" ht="18" customHeight="1">
      <c r="A89" s="118">
        <v>42</v>
      </c>
      <c r="B89" s="117" t="s">
        <v>87</v>
      </c>
      <c r="C89" s="128">
        <f t="shared" si="6"/>
        <v>0</v>
      </c>
      <c r="D89" s="160"/>
      <c r="E89" s="179"/>
      <c r="F89" s="179"/>
      <c r="G89" s="179"/>
      <c r="H89" s="179"/>
      <c r="I89" s="179"/>
      <c r="J89" s="112"/>
      <c r="K89" s="112"/>
    </row>
    <row r="90" spans="1:11" s="5" customFormat="1" ht="12.75" customHeight="1">
      <c r="A90" s="116">
        <v>4212</v>
      </c>
      <c r="B90" s="117" t="s">
        <v>88</v>
      </c>
      <c r="C90" s="128">
        <f t="shared" si="6"/>
        <v>126250</v>
      </c>
      <c r="D90" s="162"/>
      <c r="E90" s="178"/>
      <c r="F90" s="180"/>
      <c r="G90" s="180"/>
      <c r="H90" s="178">
        <v>126250</v>
      </c>
      <c r="I90" s="179"/>
      <c r="J90" s="112"/>
      <c r="K90" s="112"/>
    </row>
    <row r="91" spans="1:13" s="5" customFormat="1" ht="12.75">
      <c r="A91" s="221"/>
      <c r="B91" s="130"/>
      <c r="C91" s="128">
        <f t="shared" si="6"/>
        <v>0</v>
      </c>
      <c r="D91" s="162"/>
      <c r="E91" s="178">
        <v>0</v>
      </c>
      <c r="F91" s="180"/>
      <c r="G91" s="180"/>
      <c r="H91" s="178"/>
      <c r="I91" s="179"/>
      <c r="J91" s="112"/>
      <c r="K91" s="112"/>
      <c r="M91" s="39"/>
    </row>
    <row r="92" spans="1:13" s="5" customFormat="1" ht="12.75" customHeight="1">
      <c r="A92" s="118">
        <v>4</v>
      </c>
      <c r="B92" s="119" t="s">
        <v>32</v>
      </c>
      <c r="C92" s="128">
        <f t="shared" si="6"/>
        <v>0</v>
      </c>
      <c r="D92" s="161"/>
      <c r="E92" s="181"/>
      <c r="F92" s="181"/>
      <c r="G92" s="181"/>
      <c r="H92" s="181"/>
      <c r="I92" s="179"/>
      <c r="J92" s="112"/>
      <c r="K92" s="112"/>
      <c r="M92" s="39"/>
    </row>
    <row r="93" spans="1:11" s="5" customFormat="1" ht="15" customHeight="1">
      <c r="A93" s="118">
        <v>45</v>
      </c>
      <c r="B93" s="119" t="s">
        <v>33</v>
      </c>
      <c r="C93" s="128">
        <f t="shared" si="6"/>
        <v>72500</v>
      </c>
      <c r="D93" s="161"/>
      <c r="E93" s="181">
        <f>E94</f>
        <v>72500</v>
      </c>
      <c r="F93" s="181"/>
      <c r="G93" s="181"/>
      <c r="H93" s="181">
        <f>H95</f>
        <v>0</v>
      </c>
      <c r="I93" s="179"/>
      <c r="J93" s="112"/>
      <c r="K93" s="112"/>
    </row>
    <row r="94" spans="1:13" ht="12.75">
      <c r="A94" s="131">
        <v>45</v>
      </c>
      <c r="B94" s="132" t="s">
        <v>89</v>
      </c>
      <c r="C94" s="128">
        <f t="shared" si="6"/>
        <v>72500</v>
      </c>
      <c r="D94" s="159"/>
      <c r="E94" s="219">
        <v>72500</v>
      </c>
      <c r="F94" s="179"/>
      <c r="G94" s="179"/>
      <c r="H94" s="179"/>
      <c r="I94" s="179"/>
      <c r="J94" s="112"/>
      <c r="K94" s="133"/>
      <c r="M94" s="37"/>
    </row>
    <row r="95" spans="1:13" ht="20.25" customHeight="1">
      <c r="A95" s="259" t="s">
        <v>91</v>
      </c>
      <c r="B95" s="260"/>
      <c r="C95" s="128">
        <f t="shared" si="6"/>
        <v>0</v>
      </c>
      <c r="D95" s="162"/>
      <c r="E95" s="182"/>
      <c r="F95" s="183"/>
      <c r="G95" s="183"/>
      <c r="H95" s="199"/>
      <c r="I95" s="183"/>
      <c r="J95" s="133"/>
      <c r="K95" s="109"/>
      <c r="M95" s="37"/>
    </row>
    <row r="96" spans="1:11" ht="16.5" customHeight="1">
      <c r="A96" s="59"/>
      <c r="B96" s="8"/>
      <c r="C96" s="146">
        <f>SUM(D96:I96)</f>
        <v>11018000.290000001</v>
      </c>
      <c r="D96" s="157">
        <f>D9</f>
        <v>8282500</v>
      </c>
      <c r="E96" s="157">
        <f>E9+E93</f>
        <v>1428213.21</v>
      </c>
      <c r="F96" s="161">
        <f>F78+F9</f>
        <v>73000</v>
      </c>
      <c r="G96" s="157">
        <f>G9+G78</f>
        <v>312703</v>
      </c>
      <c r="H96" s="157">
        <f>H9+H64+H69+H74+H78+H88</f>
        <v>901584.0800000001</v>
      </c>
      <c r="I96" s="157">
        <f>I78+I35</f>
        <v>20000</v>
      </c>
      <c r="J96" s="109"/>
      <c r="K96" s="3"/>
    </row>
    <row r="97" spans="1:11" ht="16.5" customHeight="1">
      <c r="A97" s="59"/>
      <c r="B97" s="8"/>
      <c r="C97" s="200"/>
      <c r="D97" s="200"/>
      <c r="E97" s="200"/>
      <c r="F97" s="200"/>
      <c r="G97" s="200"/>
      <c r="H97" s="200"/>
      <c r="I97" s="200"/>
      <c r="J97" s="200"/>
      <c r="K97" s="3"/>
    </row>
    <row r="98" spans="1:11" ht="16.5" customHeight="1">
      <c r="A98" s="59"/>
      <c r="B98" s="8"/>
      <c r="C98" s="200"/>
      <c r="D98" s="200"/>
      <c r="E98" s="200"/>
      <c r="F98" s="200"/>
      <c r="G98" s="200"/>
      <c r="H98" s="200"/>
      <c r="I98" s="200"/>
      <c r="J98" s="200"/>
      <c r="K98" s="3"/>
    </row>
    <row r="99" spans="1:11" ht="16.5" customHeight="1">
      <c r="A99" s="59"/>
      <c r="B99" s="8"/>
      <c r="C99" s="200"/>
      <c r="D99" s="200"/>
      <c r="E99" s="200"/>
      <c r="F99" s="200"/>
      <c r="G99" s="200"/>
      <c r="H99" s="200"/>
      <c r="I99" s="200"/>
      <c r="J99" s="200"/>
      <c r="K99" s="3"/>
    </row>
    <row r="100" spans="1:11" ht="16.5" customHeight="1">
      <c r="A100" s="59"/>
      <c r="B100" s="8"/>
      <c r="C100" s="200"/>
      <c r="D100" s="200"/>
      <c r="E100" s="200"/>
      <c r="F100" s="200"/>
      <c r="G100" s="200"/>
      <c r="H100" s="200"/>
      <c r="I100" s="200"/>
      <c r="J100" s="200"/>
      <c r="K100" s="3"/>
    </row>
    <row r="101" spans="1:11" ht="16.5" customHeight="1">
      <c r="A101" s="59"/>
      <c r="B101" s="8"/>
      <c r="C101" s="200"/>
      <c r="D101" s="200"/>
      <c r="E101" s="200"/>
      <c r="F101" s="200"/>
      <c r="G101" s="200"/>
      <c r="H101" s="200"/>
      <c r="I101" s="200"/>
      <c r="J101" s="200"/>
      <c r="K101" s="3"/>
    </row>
    <row r="102" spans="1:11" ht="16.5" customHeight="1">
      <c r="A102" s="59"/>
      <c r="B102" s="8"/>
      <c r="C102" s="200"/>
      <c r="D102" s="200"/>
      <c r="E102" s="200"/>
      <c r="F102" s="200"/>
      <c r="G102" s="200"/>
      <c r="H102" s="200"/>
      <c r="I102" s="200"/>
      <c r="J102" s="200"/>
      <c r="K102" s="3"/>
    </row>
    <row r="103" spans="1:11" ht="16.5" customHeight="1">
      <c r="A103" s="59"/>
      <c r="B103" s="8"/>
      <c r="C103" s="200"/>
      <c r="D103" s="200"/>
      <c r="E103" s="200"/>
      <c r="F103" s="200"/>
      <c r="G103" s="200"/>
      <c r="H103" s="200"/>
      <c r="I103" s="200"/>
      <c r="J103" s="200"/>
      <c r="K103" s="3"/>
    </row>
    <row r="104" spans="1:11" ht="16.5" customHeight="1">
      <c r="A104" s="59"/>
      <c r="B104" s="8"/>
      <c r="C104" s="200"/>
      <c r="D104" s="200"/>
      <c r="E104" s="200"/>
      <c r="F104" s="200"/>
      <c r="G104" s="200"/>
      <c r="H104" s="200"/>
      <c r="I104" s="200"/>
      <c r="J104" s="200"/>
      <c r="K104" s="3"/>
    </row>
    <row r="105" spans="1:11" ht="16.5" customHeight="1">
      <c r="A105" s="59"/>
      <c r="B105" s="8"/>
      <c r="C105" s="200"/>
      <c r="D105" s="200"/>
      <c r="E105" s="200"/>
      <c r="F105" s="200"/>
      <c r="G105" s="200"/>
      <c r="H105" s="200"/>
      <c r="I105" s="200"/>
      <c r="J105" s="200"/>
      <c r="K105" s="3"/>
    </row>
    <row r="106" spans="1:11" ht="16.5" customHeight="1">
      <c r="A106" s="59"/>
      <c r="B106" s="8"/>
      <c r="C106" s="200"/>
      <c r="D106" s="200"/>
      <c r="E106" s="200"/>
      <c r="F106" s="200"/>
      <c r="G106" s="200"/>
      <c r="H106" s="200"/>
      <c r="I106" s="200"/>
      <c r="J106" s="200"/>
      <c r="K106" s="3"/>
    </row>
    <row r="107" spans="1:11" ht="16.5" customHeight="1">
      <c r="A107" s="59"/>
      <c r="B107" s="8"/>
      <c r="C107" s="200"/>
      <c r="D107" s="200"/>
      <c r="E107" s="200"/>
      <c r="F107" s="200"/>
      <c r="G107" s="200"/>
      <c r="H107" s="200"/>
      <c r="I107" s="200"/>
      <c r="J107" s="200"/>
      <c r="K107" s="3"/>
    </row>
    <row r="108" spans="1:11" ht="16.5" customHeight="1">
      <c r="A108" s="59"/>
      <c r="B108" s="8"/>
      <c r="C108" s="200"/>
      <c r="D108" s="200"/>
      <c r="E108" s="200"/>
      <c r="F108" s="200"/>
      <c r="G108" s="200"/>
      <c r="H108" s="200"/>
      <c r="I108" s="200"/>
      <c r="J108" s="200"/>
      <c r="K108" s="3"/>
    </row>
    <row r="109" spans="1:11" ht="15.75" customHeight="1">
      <c r="A109" s="3"/>
      <c r="B109" s="5"/>
      <c r="C109" s="200"/>
      <c r="D109" s="200"/>
      <c r="E109" s="200"/>
      <c r="F109" s="200"/>
      <c r="G109" s="200"/>
      <c r="H109" s="200"/>
      <c r="I109" s="200"/>
      <c r="J109" s="200"/>
      <c r="K109" s="3"/>
    </row>
    <row r="110" spans="1:11" ht="12.75">
      <c r="A110" s="3"/>
      <c r="B110" s="3"/>
      <c r="C110" s="3"/>
      <c r="D110" s="3"/>
      <c r="E110" s="3"/>
      <c r="F110" s="166"/>
      <c r="G110" s="3"/>
      <c r="H110" s="3"/>
      <c r="I110" s="3"/>
      <c r="J110" s="3"/>
      <c r="K110" s="3"/>
    </row>
    <row r="111" spans="1:11" ht="409.5">
      <c r="A111" s="4" t="s">
        <v>19</v>
      </c>
      <c r="B111" s="81" t="s">
        <v>20</v>
      </c>
      <c r="C111" s="4" t="s">
        <v>115</v>
      </c>
      <c r="D111" s="4" t="s">
        <v>90</v>
      </c>
      <c r="E111" s="4" t="s">
        <v>10</v>
      </c>
      <c r="F111" s="4" t="s">
        <v>11</v>
      </c>
      <c r="G111" s="4" t="s">
        <v>12</v>
      </c>
      <c r="H111" s="4" t="s">
        <v>13</v>
      </c>
      <c r="I111" s="4" t="s">
        <v>21</v>
      </c>
      <c r="J111" s="4" t="s">
        <v>15</v>
      </c>
      <c r="K111" s="4" t="s">
        <v>16</v>
      </c>
    </row>
    <row r="112" spans="1:11" ht="12.75">
      <c r="A112" s="202"/>
      <c r="B112" s="83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2" s="5" customFormat="1" ht="12.75">
      <c r="A113" s="203"/>
      <c r="B113" s="85" t="s">
        <v>35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3"/>
    </row>
    <row r="114" spans="1:11" ht="12.75">
      <c r="A114" s="89" t="s">
        <v>48</v>
      </c>
      <c r="B114" s="90" t="s">
        <v>52</v>
      </c>
      <c r="C114" s="217"/>
      <c r="D114" s="217"/>
      <c r="E114" s="217"/>
      <c r="F114" s="217"/>
      <c r="G114" s="217"/>
      <c r="H114" s="217"/>
      <c r="I114" s="217"/>
      <c r="J114" s="217"/>
      <c r="K114" s="217"/>
    </row>
    <row r="115" spans="1:11" ht="12.75">
      <c r="A115" s="89" t="s">
        <v>46</v>
      </c>
      <c r="B115" s="90" t="s">
        <v>53</v>
      </c>
      <c r="C115" s="218"/>
      <c r="D115" s="218"/>
      <c r="E115" s="218"/>
      <c r="F115" s="218"/>
      <c r="G115" s="218"/>
      <c r="H115" s="218"/>
      <c r="I115" s="218"/>
      <c r="J115" s="218"/>
      <c r="K115" s="218"/>
    </row>
    <row r="116" spans="1:11" ht="12.75">
      <c r="A116" s="92">
        <v>3</v>
      </c>
      <c r="B116" s="90" t="s">
        <v>50</v>
      </c>
      <c r="C116" s="218">
        <f>SUM(D116:K116)</f>
        <v>9638213</v>
      </c>
      <c r="D116" s="217">
        <f>D117+D118</f>
        <v>8282500</v>
      </c>
      <c r="E116" s="217">
        <f>E118+E119+E120</f>
        <v>1355713</v>
      </c>
      <c r="F116" s="218"/>
      <c r="G116" s="218"/>
      <c r="H116" s="218"/>
      <c r="I116" s="218"/>
      <c r="J116" s="218"/>
      <c r="K116" s="218"/>
    </row>
    <row r="117" spans="1:11" ht="12.75">
      <c r="A117" s="92">
        <v>31</v>
      </c>
      <c r="B117" s="90" t="s">
        <v>22</v>
      </c>
      <c r="C117" s="218">
        <f aca="true" t="shared" si="7" ref="C117:C133">SUM(D117:K117)</f>
        <v>8192500</v>
      </c>
      <c r="D117" s="218">
        <v>7982500</v>
      </c>
      <c r="E117" s="218"/>
      <c r="F117" s="218"/>
      <c r="G117" s="218"/>
      <c r="H117" s="218">
        <v>210000</v>
      </c>
      <c r="I117" s="218"/>
      <c r="J117" s="218"/>
      <c r="K117" s="218"/>
    </row>
    <row r="118" spans="1:11" ht="12.75">
      <c r="A118" s="92">
        <v>32</v>
      </c>
      <c r="B118" s="90" t="s">
        <v>26</v>
      </c>
      <c r="C118" s="218">
        <f t="shared" si="7"/>
        <v>1825645</v>
      </c>
      <c r="D118" s="218">
        <v>300000</v>
      </c>
      <c r="E118" s="218">
        <v>1068771</v>
      </c>
      <c r="F118" s="218">
        <v>10000</v>
      </c>
      <c r="G118" s="218">
        <v>302703</v>
      </c>
      <c r="H118" s="218">
        <v>131171</v>
      </c>
      <c r="I118" s="218">
        <v>13000</v>
      </c>
      <c r="J118" s="218"/>
      <c r="K118" s="218"/>
    </row>
    <row r="119" spans="1:12" s="5" customFormat="1" ht="12.75">
      <c r="A119" s="92">
        <v>34</v>
      </c>
      <c r="B119" s="90" t="s">
        <v>30</v>
      </c>
      <c r="C119" s="218">
        <f t="shared" si="7"/>
        <v>6500</v>
      </c>
      <c r="D119" s="218"/>
      <c r="E119" s="218">
        <v>6500</v>
      </c>
      <c r="F119" s="218"/>
      <c r="G119" s="218"/>
      <c r="H119" s="218"/>
      <c r="I119" s="218"/>
      <c r="J119" s="218"/>
      <c r="K119" s="218"/>
      <c r="L119" s="3"/>
    </row>
    <row r="120" spans="1:11" ht="12.75">
      <c r="A120" s="86">
        <v>37</v>
      </c>
      <c r="B120" s="87" t="s">
        <v>121</v>
      </c>
      <c r="C120" s="218">
        <f t="shared" si="7"/>
        <v>455673</v>
      </c>
      <c r="D120" s="218"/>
      <c r="E120" s="218">
        <v>280442</v>
      </c>
      <c r="F120" s="218"/>
      <c r="G120" s="218"/>
      <c r="H120" s="218">
        <v>175231</v>
      </c>
      <c r="I120" s="218"/>
      <c r="J120" s="218"/>
      <c r="K120" s="218"/>
    </row>
    <row r="121" spans="1:11" ht="12.75">
      <c r="A121" s="116"/>
      <c r="B121" s="90" t="s">
        <v>54</v>
      </c>
      <c r="C121" s="218">
        <f t="shared" si="7"/>
        <v>0</v>
      </c>
      <c r="D121" s="218"/>
      <c r="E121" s="218"/>
      <c r="F121" s="218"/>
      <c r="G121" s="218"/>
      <c r="H121" s="218"/>
      <c r="I121" s="218"/>
      <c r="J121" s="218"/>
      <c r="K121" s="218"/>
    </row>
    <row r="122" spans="1:11" ht="12.75">
      <c r="A122" s="122" t="s">
        <v>47</v>
      </c>
      <c r="B122" s="119" t="s">
        <v>80</v>
      </c>
      <c r="C122" s="218">
        <f t="shared" si="7"/>
        <v>0</v>
      </c>
      <c r="D122" s="218"/>
      <c r="E122" s="218"/>
      <c r="F122" s="218"/>
      <c r="G122" s="218"/>
      <c r="H122" s="218"/>
      <c r="I122" s="218"/>
      <c r="J122" s="218"/>
      <c r="K122" s="218"/>
    </row>
    <row r="123" spans="1:11" ht="12.75">
      <c r="A123" s="118">
        <v>3</v>
      </c>
      <c r="B123" s="119" t="s">
        <v>50</v>
      </c>
      <c r="C123" s="218">
        <f t="shared" si="7"/>
        <v>0</v>
      </c>
      <c r="D123" s="218"/>
      <c r="E123" s="218"/>
      <c r="F123" s="218"/>
      <c r="G123" s="218"/>
      <c r="H123" s="218"/>
      <c r="I123" s="218"/>
      <c r="J123" s="218"/>
      <c r="K123" s="218"/>
    </row>
    <row r="124" spans="1:11" ht="12.75">
      <c r="A124" s="118">
        <v>32</v>
      </c>
      <c r="B124" s="119" t="s">
        <v>26</v>
      </c>
      <c r="C124" s="218">
        <f t="shared" si="7"/>
        <v>31000</v>
      </c>
      <c r="D124" s="218"/>
      <c r="E124" s="218"/>
      <c r="F124" s="218"/>
      <c r="G124" s="218"/>
      <c r="H124" s="218">
        <v>31000</v>
      </c>
      <c r="I124" s="218"/>
      <c r="J124" s="218"/>
      <c r="K124" s="218"/>
    </row>
    <row r="125" spans="1:11" ht="12.75">
      <c r="A125" s="121" t="s">
        <v>47</v>
      </c>
      <c r="B125" s="108" t="s">
        <v>112</v>
      </c>
      <c r="C125" s="218">
        <f t="shared" si="7"/>
        <v>0</v>
      </c>
      <c r="D125" s="218"/>
      <c r="E125" s="218"/>
      <c r="F125" s="218"/>
      <c r="G125" s="218"/>
      <c r="H125" s="218"/>
      <c r="I125" s="218"/>
      <c r="J125" s="218"/>
      <c r="K125" s="218"/>
    </row>
    <row r="126" spans="1:11" ht="12.75">
      <c r="A126" s="92">
        <v>3</v>
      </c>
      <c r="B126" s="90" t="s">
        <v>50</v>
      </c>
      <c r="C126" s="218">
        <f t="shared" si="7"/>
        <v>0</v>
      </c>
      <c r="D126" s="218"/>
      <c r="E126" s="218"/>
      <c r="F126" s="218"/>
      <c r="G126" s="218"/>
      <c r="H126" s="218"/>
      <c r="I126" s="218"/>
      <c r="J126" s="218"/>
      <c r="K126" s="218"/>
    </row>
    <row r="127" spans="1:11" ht="12.75">
      <c r="A127" s="92">
        <v>32</v>
      </c>
      <c r="B127" s="90" t="s">
        <v>26</v>
      </c>
      <c r="C127" s="218">
        <f t="shared" si="7"/>
        <v>27044</v>
      </c>
      <c r="D127" s="218"/>
      <c r="E127" s="218"/>
      <c r="F127" s="218"/>
      <c r="G127" s="218"/>
      <c r="H127" s="218">
        <v>27044</v>
      </c>
      <c r="I127" s="218"/>
      <c r="J127" s="218"/>
      <c r="K127" s="218"/>
    </row>
    <row r="128" spans="1:11" ht="12.75">
      <c r="A128" s="89" t="s">
        <v>47</v>
      </c>
      <c r="B128" s="110" t="s">
        <v>113</v>
      </c>
      <c r="C128" s="218">
        <f t="shared" si="7"/>
        <v>0</v>
      </c>
      <c r="D128" s="218"/>
      <c r="E128" s="218"/>
      <c r="F128" s="218"/>
      <c r="G128" s="218"/>
      <c r="H128" s="218"/>
      <c r="I128" s="218"/>
      <c r="J128" s="218"/>
      <c r="K128" s="218"/>
    </row>
    <row r="129" spans="1:11" ht="12.75">
      <c r="A129" s="92">
        <v>3</v>
      </c>
      <c r="B129" s="110" t="s">
        <v>50</v>
      </c>
      <c r="C129" s="218">
        <f t="shared" si="7"/>
        <v>0</v>
      </c>
      <c r="D129" s="218"/>
      <c r="E129" s="218"/>
      <c r="F129" s="218"/>
      <c r="G129" s="218"/>
      <c r="H129" s="218"/>
      <c r="I129" s="218"/>
      <c r="J129" s="218"/>
      <c r="K129" s="218"/>
    </row>
    <row r="130" spans="1:11" ht="12.75">
      <c r="A130" s="92">
        <v>31</v>
      </c>
      <c r="B130" s="110" t="s">
        <v>22</v>
      </c>
      <c r="C130" s="218">
        <f t="shared" si="7"/>
        <v>42388</v>
      </c>
      <c r="D130" s="218"/>
      <c r="E130" s="218"/>
      <c r="F130" s="218"/>
      <c r="G130" s="218"/>
      <c r="H130" s="218">
        <v>42388</v>
      </c>
      <c r="I130" s="218"/>
      <c r="J130" s="218"/>
      <c r="K130" s="218"/>
    </row>
    <row r="131" spans="1:11" ht="12.75">
      <c r="A131" s="113">
        <v>42</v>
      </c>
      <c r="B131" s="114" t="s">
        <v>55</v>
      </c>
      <c r="C131" s="218"/>
      <c r="D131" s="218"/>
      <c r="E131" s="218"/>
      <c r="F131" s="218">
        <v>63000</v>
      </c>
      <c r="G131" s="218">
        <v>10000</v>
      </c>
      <c r="H131" s="218">
        <v>158500</v>
      </c>
      <c r="I131" s="218">
        <v>7000</v>
      </c>
      <c r="J131" s="218"/>
      <c r="K131" s="218"/>
    </row>
    <row r="132" spans="1:11" ht="12.75">
      <c r="A132" s="118">
        <v>45</v>
      </c>
      <c r="B132" s="119" t="s">
        <v>33</v>
      </c>
      <c r="C132" s="218">
        <f t="shared" si="7"/>
        <v>72500</v>
      </c>
      <c r="D132" s="218"/>
      <c r="E132" s="217">
        <f>E133</f>
        <v>72500</v>
      </c>
      <c r="F132" s="218"/>
      <c r="G132" s="218"/>
      <c r="H132" s="218"/>
      <c r="I132" s="218"/>
      <c r="J132" s="218"/>
      <c r="K132" s="218"/>
    </row>
    <row r="133" spans="1:11" ht="12.75">
      <c r="A133" s="131">
        <v>45</v>
      </c>
      <c r="B133" s="132" t="s">
        <v>89</v>
      </c>
      <c r="C133" s="218">
        <f t="shared" si="7"/>
        <v>72500</v>
      </c>
      <c r="D133" s="218"/>
      <c r="E133" s="218">
        <v>72500</v>
      </c>
      <c r="F133" s="218"/>
      <c r="G133" s="218"/>
      <c r="H133" s="218"/>
      <c r="I133" s="218"/>
      <c r="J133" s="218"/>
      <c r="K133" s="218"/>
    </row>
    <row r="134" spans="1:11" ht="12.75">
      <c r="A134" s="86"/>
      <c r="B134" s="87"/>
      <c r="C134" s="218"/>
      <c r="D134" s="218"/>
      <c r="E134" s="218"/>
      <c r="F134" s="218"/>
      <c r="G134" s="218"/>
      <c r="H134" s="218"/>
      <c r="I134" s="218"/>
      <c r="J134" s="218"/>
      <c r="K134" s="218"/>
    </row>
    <row r="135" spans="1:11" ht="12.75">
      <c r="A135" s="261" t="s">
        <v>91</v>
      </c>
      <c r="B135" s="262"/>
      <c r="C135" s="218">
        <f>SUM(D135:I135)</f>
        <v>10891750</v>
      </c>
      <c r="D135" s="218">
        <f>D116</f>
        <v>8282500</v>
      </c>
      <c r="E135" s="218">
        <f>E132+E116</f>
        <v>1428213</v>
      </c>
      <c r="F135" s="218">
        <f>F131+F118</f>
        <v>73000</v>
      </c>
      <c r="G135" s="218">
        <f>G131+G118</f>
        <v>312703</v>
      </c>
      <c r="H135" s="218">
        <f>SUM(H116:H132)</f>
        <v>775334</v>
      </c>
      <c r="I135" s="218">
        <f>I118+I131</f>
        <v>20000</v>
      </c>
      <c r="J135" s="218"/>
      <c r="K135" s="218"/>
    </row>
    <row r="136" spans="1:11" ht="82.5" customHeight="1">
      <c r="A136" s="4" t="s">
        <v>19</v>
      </c>
      <c r="B136" s="81" t="s">
        <v>20</v>
      </c>
      <c r="C136" s="4" t="s">
        <v>116</v>
      </c>
      <c r="D136" s="4" t="s">
        <v>90</v>
      </c>
      <c r="E136" s="4" t="s">
        <v>10</v>
      </c>
      <c r="F136" s="4" t="s">
        <v>11</v>
      </c>
      <c r="G136" s="4" t="s">
        <v>12</v>
      </c>
      <c r="H136" s="4" t="s">
        <v>13</v>
      </c>
      <c r="I136" s="4" t="s">
        <v>21</v>
      </c>
      <c r="J136" s="4" t="s">
        <v>15</v>
      </c>
      <c r="K136" s="4" t="s">
        <v>16</v>
      </c>
    </row>
    <row r="137" spans="1:11" ht="12.75">
      <c r="A137" s="203"/>
      <c r="B137" s="85" t="s">
        <v>35</v>
      </c>
      <c r="C137" s="204"/>
      <c r="D137" s="204"/>
      <c r="E137" s="204"/>
      <c r="F137" s="204"/>
      <c r="G137" s="204"/>
      <c r="H137" s="204"/>
      <c r="I137" s="204"/>
      <c r="J137" s="204"/>
      <c r="K137" s="204"/>
    </row>
    <row r="138" spans="1:11" ht="12.75">
      <c r="A138" s="89" t="s">
        <v>48</v>
      </c>
      <c r="B138" s="90" t="s">
        <v>52</v>
      </c>
      <c r="C138" s="217"/>
      <c r="D138" s="217"/>
      <c r="E138" s="217"/>
      <c r="F138" s="217"/>
      <c r="G138" s="217"/>
      <c r="H138" s="217"/>
      <c r="I138" s="217"/>
      <c r="J138" s="217"/>
      <c r="K138" s="217"/>
    </row>
    <row r="139" spans="1:11" ht="12.75">
      <c r="A139" s="89" t="s">
        <v>46</v>
      </c>
      <c r="B139" s="90" t="s">
        <v>53</v>
      </c>
      <c r="C139" s="218"/>
      <c r="D139" s="218"/>
      <c r="E139" s="218"/>
      <c r="F139" s="218"/>
      <c r="G139" s="218"/>
      <c r="H139" s="218"/>
      <c r="I139" s="218"/>
      <c r="J139" s="218"/>
      <c r="K139" s="218"/>
    </row>
    <row r="140" spans="1:11" ht="12.75">
      <c r="A140" s="92">
        <v>3</v>
      </c>
      <c r="B140" s="90" t="s">
        <v>50</v>
      </c>
      <c r="C140" s="218">
        <f>SUM(D140:K140)</f>
        <v>9638213</v>
      </c>
      <c r="D140" s="217">
        <f>D141+D142</f>
        <v>8282500</v>
      </c>
      <c r="E140" s="217">
        <f>E142+E143+E144</f>
        <v>1355713</v>
      </c>
      <c r="F140" s="218"/>
      <c r="G140" s="218"/>
      <c r="H140" s="218"/>
      <c r="I140" s="218"/>
      <c r="J140" s="218"/>
      <c r="K140" s="218"/>
    </row>
    <row r="141" spans="1:11" ht="12.75">
      <c r="A141" s="92">
        <v>31</v>
      </c>
      <c r="B141" s="90" t="s">
        <v>22</v>
      </c>
      <c r="C141" s="218">
        <f aca="true" t="shared" si="8" ref="C141:C154">SUM(D141:K141)</f>
        <v>8192500</v>
      </c>
      <c r="D141" s="218">
        <v>7982500</v>
      </c>
      <c r="E141" s="218"/>
      <c r="F141" s="218"/>
      <c r="G141" s="218"/>
      <c r="H141" s="218">
        <v>210000</v>
      </c>
      <c r="I141" s="218"/>
      <c r="J141" s="218"/>
      <c r="K141" s="218"/>
    </row>
    <row r="142" spans="1:11" ht="12.75">
      <c r="A142" s="92">
        <v>32</v>
      </c>
      <c r="B142" s="90" t="s">
        <v>26</v>
      </c>
      <c r="C142" s="218">
        <f t="shared" si="8"/>
        <v>1825645</v>
      </c>
      <c r="D142" s="218">
        <v>300000</v>
      </c>
      <c r="E142" s="218">
        <v>1068771</v>
      </c>
      <c r="F142" s="218">
        <v>10000</v>
      </c>
      <c r="G142" s="218">
        <v>302703</v>
      </c>
      <c r="H142" s="218">
        <v>131171</v>
      </c>
      <c r="I142" s="218">
        <v>13000</v>
      </c>
      <c r="J142" s="218"/>
      <c r="K142" s="218"/>
    </row>
    <row r="143" spans="1:11" ht="12.75">
      <c r="A143" s="92">
        <v>34</v>
      </c>
      <c r="B143" s="90" t="s">
        <v>30</v>
      </c>
      <c r="C143" s="218">
        <f t="shared" si="8"/>
        <v>6500</v>
      </c>
      <c r="D143" s="218"/>
      <c r="E143" s="218">
        <v>6500</v>
      </c>
      <c r="F143" s="218"/>
      <c r="G143" s="218"/>
      <c r="H143" s="218"/>
      <c r="I143" s="218"/>
      <c r="J143" s="218"/>
      <c r="K143" s="218"/>
    </row>
    <row r="144" spans="1:11" ht="12.75">
      <c r="A144" s="86">
        <v>37</v>
      </c>
      <c r="B144" s="87" t="s">
        <v>121</v>
      </c>
      <c r="C144" s="218">
        <f t="shared" si="8"/>
        <v>455673</v>
      </c>
      <c r="D144" s="218"/>
      <c r="E144" s="218">
        <v>280442</v>
      </c>
      <c r="F144" s="218"/>
      <c r="G144" s="218"/>
      <c r="H144" s="218">
        <v>175231</v>
      </c>
      <c r="I144" s="218"/>
      <c r="J144" s="218"/>
      <c r="K144" s="218"/>
    </row>
    <row r="145" spans="1:11" ht="12.75">
      <c r="A145" s="116"/>
      <c r="B145" s="90" t="s">
        <v>54</v>
      </c>
      <c r="C145" s="218">
        <f t="shared" si="8"/>
        <v>0</v>
      </c>
      <c r="D145" s="218"/>
      <c r="E145" s="218"/>
      <c r="F145" s="218"/>
      <c r="G145" s="218"/>
      <c r="H145" s="218"/>
      <c r="I145" s="218"/>
      <c r="J145" s="218"/>
      <c r="K145" s="218"/>
    </row>
    <row r="146" spans="1:11" ht="12.75">
      <c r="A146" s="122" t="s">
        <v>47</v>
      </c>
      <c r="B146" s="119" t="s">
        <v>80</v>
      </c>
      <c r="C146" s="218">
        <f t="shared" si="8"/>
        <v>0</v>
      </c>
      <c r="D146" s="218"/>
      <c r="E146" s="218"/>
      <c r="F146" s="218"/>
      <c r="G146" s="218"/>
      <c r="H146" s="218"/>
      <c r="I146" s="218"/>
      <c r="J146" s="218"/>
      <c r="K146" s="218"/>
    </row>
    <row r="147" spans="1:11" ht="12.75">
      <c r="A147" s="118">
        <v>3</v>
      </c>
      <c r="B147" s="119" t="s">
        <v>50</v>
      </c>
      <c r="C147" s="218">
        <f t="shared" si="8"/>
        <v>0</v>
      </c>
      <c r="D147" s="218"/>
      <c r="E147" s="218"/>
      <c r="F147" s="218"/>
      <c r="G147" s="218"/>
      <c r="H147" s="218"/>
      <c r="I147" s="218"/>
      <c r="J147" s="218"/>
      <c r="K147" s="218"/>
    </row>
    <row r="148" spans="1:11" ht="12.75">
      <c r="A148" s="118">
        <v>32</v>
      </c>
      <c r="B148" s="119" t="s">
        <v>26</v>
      </c>
      <c r="C148" s="218">
        <f t="shared" si="8"/>
        <v>31000</v>
      </c>
      <c r="D148" s="218"/>
      <c r="E148" s="218"/>
      <c r="F148" s="218"/>
      <c r="G148" s="218"/>
      <c r="H148" s="218">
        <v>31000</v>
      </c>
      <c r="I148" s="218"/>
      <c r="J148" s="218"/>
      <c r="K148" s="218"/>
    </row>
    <row r="149" spans="1:11" ht="12.75">
      <c r="A149" s="121" t="s">
        <v>47</v>
      </c>
      <c r="B149" s="108" t="s">
        <v>112</v>
      </c>
      <c r="C149" s="218">
        <f t="shared" si="8"/>
        <v>0</v>
      </c>
      <c r="D149" s="218"/>
      <c r="E149" s="218"/>
      <c r="F149" s="218"/>
      <c r="G149" s="218"/>
      <c r="H149" s="218"/>
      <c r="I149" s="218"/>
      <c r="J149" s="218"/>
      <c r="K149" s="218"/>
    </row>
    <row r="150" spans="1:11" ht="12.75">
      <c r="A150" s="92">
        <v>3</v>
      </c>
      <c r="B150" s="90" t="s">
        <v>50</v>
      </c>
      <c r="C150" s="218">
        <f t="shared" si="8"/>
        <v>0</v>
      </c>
      <c r="D150" s="218"/>
      <c r="E150" s="218"/>
      <c r="F150" s="218"/>
      <c r="G150" s="218"/>
      <c r="H150" s="218"/>
      <c r="I150" s="218"/>
      <c r="J150" s="218"/>
      <c r="K150" s="218"/>
    </row>
    <row r="151" spans="1:11" ht="12.75">
      <c r="A151" s="92">
        <v>32</v>
      </c>
      <c r="B151" s="90" t="s">
        <v>26</v>
      </c>
      <c r="C151" s="218">
        <f t="shared" si="8"/>
        <v>27044</v>
      </c>
      <c r="D151" s="218"/>
      <c r="E151" s="218"/>
      <c r="F151" s="218"/>
      <c r="G151" s="218"/>
      <c r="H151" s="218">
        <v>27044</v>
      </c>
      <c r="I151" s="218"/>
      <c r="J151" s="218"/>
      <c r="K151" s="218"/>
    </row>
    <row r="152" spans="1:11" ht="12.75">
      <c r="A152" s="89" t="s">
        <v>47</v>
      </c>
      <c r="B152" s="110" t="s">
        <v>113</v>
      </c>
      <c r="C152" s="218">
        <f t="shared" si="8"/>
        <v>0</v>
      </c>
      <c r="D152" s="218"/>
      <c r="E152" s="218"/>
      <c r="F152" s="218"/>
      <c r="G152" s="218"/>
      <c r="H152" s="218"/>
      <c r="I152" s="218"/>
      <c r="J152" s="218"/>
      <c r="K152" s="218"/>
    </row>
    <row r="153" spans="1:11" ht="12.75">
      <c r="A153" s="92">
        <v>3</v>
      </c>
      <c r="B153" s="110" t="s">
        <v>50</v>
      </c>
      <c r="C153" s="218">
        <f t="shared" si="8"/>
        <v>0</v>
      </c>
      <c r="D153" s="218"/>
      <c r="E153" s="218"/>
      <c r="F153" s="218"/>
      <c r="G153" s="218"/>
      <c r="H153" s="218"/>
      <c r="I153" s="218"/>
      <c r="J153" s="218"/>
      <c r="K153" s="218"/>
    </row>
    <row r="154" spans="1:11" ht="12.75">
      <c r="A154" s="92">
        <v>31</v>
      </c>
      <c r="B154" s="110" t="s">
        <v>22</v>
      </c>
      <c r="C154" s="218">
        <f t="shared" si="8"/>
        <v>42388</v>
      </c>
      <c r="D154" s="218"/>
      <c r="E154" s="218"/>
      <c r="F154" s="218"/>
      <c r="G154" s="218"/>
      <c r="H154" s="218">
        <v>42388</v>
      </c>
      <c r="I154" s="218"/>
      <c r="J154" s="218"/>
      <c r="K154" s="218"/>
    </row>
    <row r="155" spans="1:11" ht="12.75">
      <c r="A155" s="113">
        <v>42</v>
      </c>
      <c r="B155" s="114" t="s">
        <v>55</v>
      </c>
      <c r="C155" s="218"/>
      <c r="D155" s="218"/>
      <c r="E155" s="218"/>
      <c r="F155" s="218">
        <v>63000</v>
      </c>
      <c r="G155" s="218">
        <v>10000</v>
      </c>
      <c r="H155" s="218">
        <v>158500</v>
      </c>
      <c r="I155" s="218">
        <v>7000</v>
      </c>
      <c r="J155" s="218"/>
      <c r="K155" s="218"/>
    </row>
    <row r="156" spans="1:11" ht="12.75">
      <c r="A156" s="118">
        <v>45</v>
      </c>
      <c r="B156" s="119" t="s">
        <v>33</v>
      </c>
      <c r="C156" s="218">
        <f>SUM(D156:K156)</f>
        <v>72500</v>
      </c>
      <c r="D156" s="218"/>
      <c r="E156" s="217">
        <f>E157</f>
        <v>72500</v>
      </c>
      <c r="F156" s="218"/>
      <c r="G156" s="218"/>
      <c r="H156" s="218"/>
      <c r="I156" s="218"/>
      <c r="J156" s="218"/>
      <c r="K156" s="218"/>
    </row>
    <row r="157" spans="1:11" ht="12.75">
      <c r="A157" s="131">
        <v>45</v>
      </c>
      <c r="B157" s="132" t="s">
        <v>89</v>
      </c>
      <c r="C157" s="218">
        <f>SUM(D157:K157)</f>
        <v>72500</v>
      </c>
      <c r="D157" s="218"/>
      <c r="E157" s="218">
        <v>72500</v>
      </c>
      <c r="F157" s="218"/>
      <c r="G157" s="218"/>
      <c r="H157" s="218"/>
      <c r="I157" s="218"/>
      <c r="J157" s="218"/>
      <c r="K157" s="218"/>
    </row>
    <row r="158" spans="1:11" ht="18" customHeight="1">
      <c r="A158" s="86"/>
      <c r="B158" s="87"/>
      <c r="C158" s="218"/>
      <c r="D158" s="218"/>
      <c r="E158" s="218"/>
      <c r="F158" s="218"/>
      <c r="G158" s="218"/>
      <c r="H158" s="218"/>
      <c r="I158" s="218"/>
      <c r="J158" s="218"/>
      <c r="K158" s="218"/>
    </row>
    <row r="159" spans="1:11" ht="12.75">
      <c r="A159" s="261" t="s">
        <v>91</v>
      </c>
      <c r="B159" s="262"/>
      <c r="C159" s="218">
        <f>SUM(D159:I159)</f>
        <v>10891750</v>
      </c>
      <c r="D159" s="218">
        <f>D140</f>
        <v>8282500</v>
      </c>
      <c r="E159" s="218">
        <f>E156+E140</f>
        <v>1428213</v>
      </c>
      <c r="F159" s="218">
        <f>F155+F142</f>
        <v>73000</v>
      </c>
      <c r="G159" s="218">
        <f>G155+G142</f>
        <v>312703</v>
      </c>
      <c r="H159" s="218">
        <f>SUM(H140:H156)</f>
        <v>775334</v>
      </c>
      <c r="I159" s="218">
        <f>I142+I155</f>
        <v>20000</v>
      </c>
      <c r="J159" s="218"/>
      <c r="K159" s="218"/>
    </row>
    <row r="160" spans="1:11" ht="12.75">
      <c r="A160" s="60"/>
      <c r="B160" s="8"/>
      <c r="C160" s="3"/>
      <c r="D160" s="3"/>
      <c r="E160" s="3"/>
      <c r="F160" s="166"/>
      <c r="G160" s="3"/>
      <c r="H160" s="3"/>
      <c r="I160" s="3"/>
      <c r="J160" s="3"/>
      <c r="K160" s="3"/>
    </row>
    <row r="161" spans="1:11" ht="12.75">
      <c r="A161" s="60"/>
      <c r="B161" s="8"/>
      <c r="C161" s="3"/>
      <c r="D161" s="3"/>
      <c r="E161" s="3"/>
      <c r="F161" s="166"/>
      <c r="G161" s="3"/>
      <c r="H161" s="3"/>
      <c r="I161" s="3"/>
      <c r="J161" s="3"/>
      <c r="K161" s="3"/>
    </row>
    <row r="162" spans="1:11" ht="12.75">
      <c r="A162" s="60"/>
      <c r="B162" s="8"/>
      <c r="C162" s="3"/>
      <c r="D162" s="3"/>
      <c r="E162" s="3"/>
      <c r="F162" s="166"/>
      <c r="G162" s="3"/>
      <c r="H162" s="3"/>
      <c r="I162" s="3"/>
      <c r="J162" s="3"/>
      <c r="K162" s="3"/>
    </row>
    <row r="163" spans="1:11" ht="12.75">
      <c r="A163" s="60"/>
      <c r="B163" s="8"/>
      <c r="C163" s="3"/>
      <c r="D163" s="3"/>
      <c r="E163" s="3"/>
      <c r="F163" s="166"/>
      <c r="G163" s="3"/>
      <c r="H163" s="3"/>
      <c r="I163" s="3"/>
      <c r="J163" s="3"/>
      <c r="K163" s="3"/>
    </row>
    <row r="164" spans="1:11" ht="12.75">
      <c r="A164" s="60"/>
      <c r="B164" s="8"/>
      <c r="C164" s="3"/>
      <c r="D164" s="3"/>
      <c r="E164" s="3"/>
      <c r="F164" s="166"/>
      <c r="G164" s="3"/>
      <c r="H164" s="3"/>
      <c r="I164" s="3"/>
      <c r="J164" s="3"/>
      <c r="K164" s="3"/>
    </row>
    <row r="165" spans="1:11" ht="12.75">
      <c r="A165" s="60"/>
      <c r="B165" s="8"/>
      <c r="C165" s="3"/>
      <c r="D165" s="3"/>
      <c r="E165" s="3"/>
      <c r="F165" s="166"/>
      <c r="G165" s="3"/>
      <c r="H165" s="3"/>
      <c r="I165" s="3"/>
      <c r="J165" s="3"/>
      <c r="K165" s="3"/>
    </row>
    <row r="166" spans="1:11" ht="12.75">
      <c r="A166" s="60"/>
      <c r="B166" s="8"/>
      <c r="C166" s="3"/>
      <c r="D166" s="3"/>
      <c r="E166" s="3"/>
      <c r="F166" s="166"/>
      <c r="G166" s="3"/>
      <c r="H166" s="3"/>
      <c r="I166" s="3"/>
      <c r="J166" s="3"/>
      <c r="K166" s="3"/>
    </row>
    <row r="167" spans="1:11" ht="12.75">
      <c r="A167" s="60"/>
      <c r="B167" s="8"/>
      <c r="C167" s="3"/>
      <c r="D167" s="3"/>
      <c r="E167" s="3"/>
      <c r="F167" s="166"/>
      <c r="G167" s="3"/>
      <c r="H167" s="3"/>
      <c r="I167" s="3"/>
      <c r="J167" s="3"/>
      <c r="K167" s="3"/>
    </row>
    <row r="168" spans="1:11" ht="12.75">
      <c r="A168" s="60"/>
      <c r="B168" s="8"/>
      <c r="C168" s="3"/>
      <c r="D168" s="3"/>
      <c r="E168" s="3"/>
      <c r="F168" s="166"/>
      <c r="G168" s="3"/>
      <c r="H168" s="3"/>
      <c r="I168" s="3"/>
      <c r="J168" s="3"/>
      <c r="K168" s="3"/>
    </row>
    <row r="169" spans="1:11" ht="12.75">
      <c r="A169" s="60"/>
      <c r="B169" s="8"/>
      <c r="C169" s="3"/>
      <c r="D169" s="3"/>
      <c r="E169" s="3"/>
      <c r="F169" s="166"/>
      <c r="G169" s="3"/>
      <c r="H169" s="3"/>
      <c r="I169" s="3"/>
      <c r="J169" s="3"/>
      <c r="K169" s="3"/>
    </row>
    <row r="170" spans="1:11" ht="12.75">
      <c r="A170" s="60"/>
      <c r="B170" s="8"/>
      <c r="C170" s="3"/>
      <c r="D170" s="3"/>
      <c r="E170" s="3"/>
      <c r="F170" s="166"/>
      <c r="G170" s="3"/>
      <c r="H170" s="3"/>
      <c r="I170" s="3"/>
      <c r="J170" s="3"/>
      <c r="K170" s="3"/>
    </row>
    <row r="171" spans="1:11" ht="12.75">
      <c r="A171" s="60"/>
      <c r="B171" s="8"/>
      <c r="C171" s="3"/>
      <c r="D171" s="3"/>
      <c r="E171" s="3"/>
      <c r="F171" s="166"/>
      <c r="G171" s="3"/>
      <c r="H171" s="3"/>
      <c r="I171" s="3"/>
      <c r="J171" s="3"/>
      <c r="K171" s="3"/>
    </row>
    <row r="172" spans="1:11" ht="12.75">
      <c r="A172" s="60"/>
      <c r="B172" s="8"/>
      <c r="C172" s="3"/>
      <c r="D172" s="3"/>
      <c r="E172" s="3"/>
      <c r="F172" s="166"/>
      <c r="G172" s="3"/>
      <c r="H172" s="3"/>
      <c r="I172" s="3"/>
      <c r="J172" s="3"/>
      <c r="K172" s="3"/>
    </row>
    <row r="173" spans="1:11" ht="12.75">
      <c r="A173" s="60"/>
      <c r="B173" s="8"/>
      <c r="C173" s="3"/>
      <c r="D173" s="3"/>
      <c r="E173" s="3"/>
      <c r="F173" s="166"/>
      <c r="G173" s="3"/>
      <c r="H173" s="3"/>
      <c r="I173" s="3"/>
      <c r="J173" s="3"/>
      <c r="K173" s="3"/>
    </row>
    <row r="174" spans="1:11" ht="12.75">
      <c r="A174" s="60"/>
      <c r="B174" s="8"/>
      <c r="C174" s="3"/>
      <c r="D174" s="3"/>
      <c r="E174" s="3"/>
      <c r="F174" s="166"/>
      <c r="G174" s="3"/>
      <c r="H174" s="3"/>
      <c r="I174" s="3"/>
      <c r="J174" s="3"/>
      <c r="K174" s="3"/>
    </row>
    <row r="175" spans="1:11" ht="12.75">
      <c r="A175" s="60"/>
      <c r="B175" s="8"/>
      <c r="C175" s="3"/>
      <c r="D175" s="3"/>
      <c r="E175" s="3"/>
      <c r="F175" s="166"/>
      <c r="G175" s="3"/>
      <c r="H175" s="3"/>
      <c r="I175" s="3"/>
      <c r="J175" s="3"/>
      <c r="K175" s="3"/>
    </row>
    <row r="176" spans="1:11" ht="12.75">
      <c r="A176" s="60"/>
      <c r="B176" s="8"/>
      <c r="C176" s="3"/>
      <c r="D176" s="3"/>
      <c r="E176" s="3"/>
      <c r="F176" s="166"/>
      <c r="G176" s="3"/>
      <c r="H176" s="3"/>
      <c r="I176" s="3"/>
      <c r="J176" s="3"/>
      <c r="K176" s="3"/>
    </row>
    <row r="177" spans="1:11" ht="12.75">
      <c r="A177" s="60"/>
      <c r="B177" s="8"/>
      <c r="C177" s="3"/>
      <c r="D177" s="3"/>
      <c r="E177" s="3"/>
      <c r="F177" s="166"/>
      <c r="G177" s="3"/>
      <c r="H177" s="3"/>
      <c r="I177" s="3"/>
      <c r="J177" s="3"/>
      <c r="K177" s="3"/>
    </row>
    <row r="178" spans="1:11" ht="12.75">
      <c r="A178" s="60"/>
      <c r="B178" s="8"/>
      <c r="C178" s="3"/>
      <c r="D178" s="3"/>
      <c r="E178" s="3"/>
      <c r="F178" s="166"/>
      <c r="G178" s="3"/>
      <c r="H178" s="3"/>
      <c r="I178" s="3"/>
      <c r="J178" s="3"/>
      <c r="K178" s="3"/>
    </row>
    <row r="179" spans="1:11" ht="12.75">
      <c r="A179" s="60"/>
      <c r="B179" s="8"/>
      <c r="C179" s="3"/>
      <c r="D179" s="3"/>
      <c r="E179" s="3"/>
      <c r="F179" s="166"/>
      <c r="G179" s="3"/>
      <c r="H179" s="3"/>
      <c r="I179" s="3"/>
      <c r="J179" s="3"/>
      <c r="K179" s="3"/>
    </row>
    <row r="180" spans="1:11" ht="12.75">
      <c r="A180" s="60"/>
      <c r="B180" s="8"/>
      <c r="C180" s="3"/>
      <c r="D180" s="3"/>
      <c r="E180" s="3"/>
      <c r="F180" s="166"/>
      <c r="G180" s="3"/>
      <c r="H180" s="3"/>
      <c r="I180" s="3"/>
      <c r="J180" s="3"/>
      <c r="K180" s="3"/>
    </row>
    <row r="181" spans="1:11" ht="12.75">
      <c r="A181" s="60"/>
      <c r="B181" s="8"/>
      <c r="C181" s="3"/>
      <c r="D181" s="3"/>
      <c r="E181" s="3"/>
      <c r="F181" s="166"/>
      <c r="G181" s="3"/>
      <c r="H181" s="3"/>
      <c r="I181" s="3"/>
      <c r="J181" s="3"/>
      <c r="K181" s="3"/>
    </row>
    <row r="182" spans="1:11" ht="12.75">
      <c r="A182" s="60"/>
      <c r="B182" s="8"/>
      <c r="C182" s="3"/>
      <c r="D182" s="3"/>
      <c r="E182" s="3"/>
      <c r="F182" s="166"/>
      <c r="G182" s="3"/>
      <c r="H182" s="3"/>
      <c r="I182" s="3"/>
      <c r="J182" s="3"/>
      <c r="K182" s="3"/>
    </row>
    <row r="183" spans="1:11" ht="12.75">
      <c r="A183" s="60"/>
      <c r="B183" s="8"/>
      <c r="C183" s="3"/>
      <c r="D183" s="3"/>
      <c r="E183" s="3"/>
      <c r="F183" s="166"/>
      <c r="G183" s="3"/>
      <c r="H183" s="3"/>
      <c r="I183" s="3"/>
      <c r="J183" s="3"/>
      <c r="K183" s="3"/>
    </row>
    <row r="184" spans="1:11" ht="12.75">
      <c r="A184" s="60"/>
      <c r="B184" s="8"/>
      <c r="C184" s="3"/>
      <c r="D184" s="3"/>
      <c r="E184" s="3"/>
      <c r="F184" s="166"/>
      <c r="G184" s="3"/>
      <c r="H184" s="3"/>
      <c r="I184" s="3"/>
      <c r="J184" s="3"/>
      <c r="K184" s="3"/>
    </row>
    <row r="185" spans="1:11" ht="12.75">
      <c r="A185" s="60"/>
      <c r="B185" s="8"/>
      <c r="C185" s="3"/>
      <c r="D185" s="3"/>
      <c r="E185" s="3"/>
      <c r="F185" s="166"/>
      <c r="G185" s="3"/>
      <c r="H185" s="3"/>
      <c r="I185" s="3"/>
      <c r="J185" s="3"/>
      <c r="K185" s="3"/>
    </row>
    <row r="186" spans="1:11" ht="12.75">
      <c r="A186" s="60"/>
      <c r="B186" s="8"/>
      <c r="C186" s="3"/>
      <c r="D186" s="3"/>
      <c r="E186" s="3"/>
      <c r="F186" s="166"/>
      <c r="G186" s="3"/>
      <c r="H186" s="3"/>
      <c r="I186" s="3"/>
      <c r="J186" s="3"/>
      <c r="K186" s="3"/>
    </row>
    <row r="187" spans="1:11" ht="12.75">
      <c r="A187" s="60"/>
      <c r="B187" s="8"/>
      <c r="C187" s="3"/>
      <c r="D187" s="3"/>
      <c r="E187" s="3"/>
      <c r="F187" s="166"/>
      <c r="G187" s="3"/>
      <c r="H187" s="3"/>
      <c r="I187" s="3"/>
      <c r="J187" s="3"/>
      <c r="K187" s="3"/>
    </row>
    <row r="188" spans="1:11" ht="12.75">
      <c r="A188" s="60"/>
      <c r="B188" s="8"/>
      <c r="C188" s="3"/>
      <c r="D188" s="3"/>
      <c r="E188" s="3"/>
      <c r="F188" s="166"/>
      <c r="G188" s="3"/>
      <c r="H188" s="3"/>
      <c r="I188" s="3"/>
      <c r="J188" s="3"/>
      <c r="K188" s="3"/>
    </row>
    <row r="189" spans="1:11" ht="12.75">
      <c r="A189" s="60"/>
      <c r="B189" s="8"/>
      <c r="C189" s="3"/>
      <c r="D189" s="3"/>
      <c r="E189" s="3"/>
      <c r="F189" s="166"/>
      <c r="G189" s="3"/>
      <c r="H189" s="3"/>
      <c r="I189" s="3"/>
      <c r="J189" s="3"/>
      <c r="K189" s="3"/>
    </row>
    <row r="190" spans="1:11" ht="12.75">
      <c r="A190" s="60"/>
      <c r="B190" s="8"/>
      <c r="C190" s="3"/>
      <c r="D190" s="3"/>
      <c r="E190" s="3"/>
      <c r="F190" s="166"/>
      <c r="G190" s="3"/>
      <c r="H190" s="3"/>
      <c r="I190" s="3"/>
      <c r="J190" s="3"/>
      <c r="K190" s="3"/>
    </row>
    <row r="191" spans="1:11" ht="12.75">
      <c r="A191" s="60"/>
      <c r="B191" s="8"/>
      <c r="C191" s="3"/>
      <c r="D191" s="3"/>
      <c r="E191" s="3"/>
      <c r="F191" s="166"/>
      <c r="G191" s="3"/>
      <c r="H191" s="3"/>
      <c r="I191" s="3"/>
      <c r="J191" s="3"/>
      <c r="K191" s="3"/>
    </row>
    <row r="192" spans="1:11" ht="12.75">
      <c r="A192" s="60"/>
      <c r="B192" s="8"/>
      <c r="C192" s="3"/>
      <c r="D192" s="3"/>
      <c r="E192" s="3"/>
      <c r="F192" s="166"/>
      <c r="G192" s="3"/>
      <c r="H192" s="3"/>
      <c r="I192" s="3"/>
      <c r="J192" s="3"/>
      <c r="K192" s="3"/>
    </row>
    <row r="193" spans="1:11" ht="12.75">
      <c r="A193" s="60"/>
      <c r="B193" s="8"/>
      <c r="C193" s="3"/>
      <c r="D193" s="3"/>
      <c r="E193" s="3"/>
      <c r="F193" s="166"/>
      <c r="G193" s="3"/>
      <c r="H193" s="3"/>
      <c r="I193" s="3"/>
      <c r="J193" s="3"/>
      <c r="K193" s="3"/>
    </row>
    <row r="194" spans="1:11" ht="12.75">
      <c r="A194" s="60"/>
      <c r="B194" s="8"/>
      <c r="C194" s="3"/>
      <c r="D194" s="3"/>
      <c r="E194" s="3"/>
      <c r="F194" s="166"/>
      <c r="G194" s="3"/>
      <c r="H194" s="3"/>
      <c r="I194" s="3"/>
      <c r="J194" s="3"/>
      <c r="K194" s="3"/>
    </row>
    <row r="195" spans="1:11" ht="12.75">
      <c r="A195" s="60"/>
      <c r="B195" s="8"/>
      <c r="C195" s="3"/>
      <c r="D195" s="3"/>
      <c r="E195" s="3"/>
      <c r="F195" s="166"/>
      <c r="G195" s="3"/>
      <c r="H195" s="3"/>
      <c r="I195" s="3"/>
      <c r="J195" s="3"/>
      <c r="K195" s="3"/>
    </row>
    <row r="196" spans="1:11" ht="12.75">
      <c r="A196" s="60"/>
      <c r="B196" s="8"/>
      <c r="C196" s="3"/>
      <c r="D196" s="3"/>
      <c r="E196" s="3"/>
      <c r="F196" s="166"/>
      <c r="G196" s="3"/>
      <c r="H196" s="3"/>
      <c r="I196" s="3"/>
      <c r="J196" s="3"/>
      <c r="K196" s="3"/>
    </row>
    <row r="197" spans="1:11" ht="12.75">
      <c r="A197" s="60"/>
      <c r="B197" s="8"/>
      <c r="C197" s="3"/>
      <c r="D197" s="3"/>
      <c r="E197" s="3"/>
      <c r="F197" s="166"/>
      <c r="G197" s="3"/>
      <c r="H197" s="3"/>
      <c r="I197" s="3"/>
      <c r="J197" s="3"/>
      <c r="K197" s="3"/>
    </row>
    <row r="198" spans="1:11" ht="12.75">
      <c r="A198" s="60"/>
      <c r="B198" s="8"/>
      <c r="C198" s="3"/>
      <c r="D198" s="3"/>
      <c r="E198" s="3"/>
      <c r="F198" s="166"/>
      <c r="G198" s="3"/>
      <c r="H198" s="3"/>
      <c r="I198" s="3"/>
      <c r="J198" s="3"/>
      <c r="K198" s="3"/>
    </row>
    <row r="199" spans="1:11" ht="12.75">
      <c r="A199" s="60"/>
      <c r="B199" s="8"/>
      <c r="C199" s="3"/>
      <c r="D199" s="3"/>
      <c r="E199" s="3"/>
      <c r="F199" s="166"/>
      <c r="G199" s="3"/>
      <c r="H199" s="3"/>
      <c r="I199" s="3"/>
      <c r="J199" s="3"/>
      <c r="K199" s="3"/>
    </row>
    <row r="200" spans="1:11" ht="12.75">
      <c r="A200" s="60"/>
      <c r="B200" s="8"/>
      <c r="C200" s="3"/>
      <c r="D200" s="3"/>
      <c r="E200" s="3"/>
      <c r="F200" s="166"/>
      <c r="G200" s="3"/>
      <c r="H200" s="3"/>
      <c r="I200" s="3"/>
      <c r="J200" s="3"/>
      <c r="K200" s="3"/>
    </row>
    <row r="201" spans="1:11" ht="12.75">
      <c r="A201" s="60"/>
      <c r="B201" s="8"/>
      <c r="C201" s="3"/>
      <c r="D201" s="3"/>
      <c r="E201" s="3"/>
      <c r="F201" s="166"/>
      <c r="G201" s="3"/>
      <c r="H201" s="3"/>
      <c r="I201" s="3"/>
      <c r="J201" s="3"/>
      <c r="K201" s="3"/>
    </row>
    <row r="202" spans="1:11" ht="12.75">
      <c r="A202" s="60"/>
      <c r="B202" s="8"/>
      <c r="C202" s="3"/>
      <c r="D202" s="3"/>
      <c r="E202" s="3"/>
      <c r="F202" s="166"/>
      <c r="G202" s="3"/>
      <c r="H202" s="3"/>
      <c r="I202" s="3"/>
      <c r="J202" s="3"/>
      <c r="K202" s="3"/>
    </row>
    <row r="203" spans="1:11" ht="12.75">
      <c r="A203" s="60"/>
      <c r="B203" s="8"/>
      <c r="C203" s="3"/>
      <c r="D203" s="3"/>
      <c r="E203" s="3"/>
      <c r="F203" s="166"/>
      <c r="G203" s="3"/>
      <c r="H203" s="3"/>
      <c r="I203" s="3"/>
      <c r="J203" s="3"/>
      <c r="K203" s="3"/>
    </row>
    <row r="204" spans="1:11" ht="12.75">
      <c r="A204" s="60"/>
      <c r="B204" s="8"/>
      <c r="C204" s="3"/>
      <c r="D204" s="3"/>
      <c r="E204" s="3"/>
      <c r="F204" s="166"/>
      <c r="G204" s="3"/>
      <c r="H204" s="3"/>
      <c r="I204" s="3"/>
      <c r="J204" s="3"/>
      <c r="K204" s="3"/>
    </row>
    <row r="205" spans="1:11" ht="12.75">
      <c r="A205" s="60"/>
      <c r="B205" s="8"/>
      <c r="C205" s="3"/>
      <c r="D205" s="3"/>
      <c r="E205" s="3"/>
      <c r="F205" s="166"/>
      <c r="G205" s="3"/>
      <c r="H205" s="3"/>
      <c r="I205" s="3"/>
      <c r="J205" s="3"/>
      <c r="K205" s="3"/>
    </row>
    <row r="206" spans="1:11" ht="12.75">
      <c r="A206" s="60"/>
      <c r="B206" s="8"/>
      <c r="C206" s="3"/>
      <c r="D206" s="3"/>
      <c r="E206" s="3"/>
      <c r="F206" s="166"/>
      <c r="G206" s="3"/>
      <c r="H206" s="3"/>
      <c r="I206" s="3"/>
      <c r="J206" s="3"/>
      <c r="K206" s="3"/>
    </row>
    <row r="207" spans="1:11" ht="12.75">
      <c r="A207" s="60"/>
      <c r="B207" s="8"/>
      <c r="C207" s="3"/>
      <c r="D207" s="3"/>
      <c r="E207" s="3"/>
      <c r="F207" s="166"/>
      <c r="G207" s="3"/>
      <c r="H207" s="3"/>
      <c r="I207" s="3"/>
      <c r="J207" s="3"/>
      <c r="K207" s="3"/>
    </row>
    <row r="208" spans="1:11" ht="12.75">
      <c r="A208" s="60"/>
      <c r="B208" s="8"/>
      <c r="C208" s="3"/>
      <c r="D208" s="3"/>
      <c r="E208" s="3"/>
      <c r="F208" s="166"/>
      <c r="G208" s="3"/>
      <c r="H208" s="3"/>
      <c r="I208" s="3"/>
      <c r="J208" s="3"/>
      <c r="K208" s="3"/>
    </row>
    <row r="209" spans="1:10" ht="12.75">
      <c r="A209" s="60"/>
      <c r="B209" s="8"/>
      <c r="C209" s="3"/>
      <c r="D209" s="3"/>
      <c r="E209" s="3"/>
      <c r="F209" s="166"/>
      <c r="G209" s="3"/>
      <c r="H209" s="3"/>
      <c r="I209" s="3"/>
      <c r="J209" s="3"/>
    </row>
    <row r="210" spans="1:2" ht="12.75">
      <c r="A210" s="60"/>
      <c r="B210" s="8"/>
    </row>
    <row r="211" spans="1:2" ht="12.75">
      <c r="A211" s="60"/>
      <c r="B211" s="8"/>
    </row>
    <row r="212" spans="1:2" ht="12.75">
      <c r="A212" s="60"/>
      <c r="B212" s="8"/>
    </row>
    <row r="213" spans="1:2" ht="12.75">
      <c r="A213" s="60"/>
      <c r="B213" s="8"/>
    </row>
    <row r="214" spans="1:2" ht="12.75">
      <c r="A214" s="60"/>
      <c r="B214" s="8"/>
    </row>
    <row r="215" spans="1:2" ht="12.75">
      <c r="A215" s="60"/>
      <c r="B215" s="8"/>
    </row>
    <row r="216" spans="1:2" ht="12.75">
      <c r="A216" s="60"/>
      <c r="B216" s="8"/>
    </row>
    <row r="217" spans="1:2" ht="12.75">
      <c r="A217" s="60"/>
      <c r="B217" s="8"/>
    </row>
    <row r="218" spans="1:2" ht="12.75">
      <c r="A218" s="60"/>
      <c r="B218" s="8"/>
    </row>
    <row r="219" spans="1:2" ht="12.75">
      <c r="A219" s="60"/>
      <c r="B219" s="8"/>
    </row>
    <row r="220" spans="1:2" ht="12.75">
      <c r="A220" s="60"/>
      <c r="B220" s="8"/>
    </row>
    <row r="221" spans="1:2" ht="12.75">
      <c r="A221" s="60"/>
      <c r="B221" s="8"/>
    </row>
    <row r="222" spans="1:2" ht="12.75">
      <c r="A222" s="60"/>
      <c r="B222" s="8"/>
    </row>
    <row r="223" spans="1:2" ht="12.75">
      <c r="A223" s="60"/>
      <c r="B223" s="8"/>
    </row>
    <row r="224" spans="1:2" ht="12.75">
      <c r="A224" s="60"/>
      <c r="B224" s="8"/>
    </row>
    <row r="225" spans="1:2" ht="12.75">
      <c r="A225" s="60"/>
      <c r="B225" s="8"/>
    </row>
    <row r="226" spans="1:2" ht="12.75">
      <c r="A226" s="60"/>
      <c r="B226" s="8"/>
    </row>
    <row r="227" spans="1:2" ht="12.75">
      <c r="A227" s="60"/>
      <c r="B227" s="8"/>
    </row>
    <row r="228" spans="1:2" ht="12.75">
      <c r="A228" s="60"/>
      <c r="B228" s="8"/>
    </row>
    <row r="229" spans="1:2" ht="12.75">
      <c r="A229" s="60"/>
      <c r="B229" s="8"/>
    </row>
    <row r="230" spans="1:2" ht="12.75">
      <c r="A230" s="60"/>
      <c r="B230" s="8"/>
    </row>
    <row r="231" spans="1:2" ht="12.75">
      <c r="A231" s="60"/>
      <c r="B231" s="8"/>
    </row>
    <row r="232" spans="1:2" ht="12.75">
      <c r="A232" s="60"/>
      <c r="B232" s="8"/>
    </row>
    <row r="233" spans="1:2" ht="12.75">
      <c r="A233" s="60"/>
      <c r="B233" s="8"/>
    </row>
    <row r="234" spans="1:2" ht="12.75">
      <c r="A234" s="60"/>
      <c r="B234" s="8"/>
    </row>
    <row r="235" spans="1:2" ht="12.75">
      <c r="A235" s="60"/>
      <c r="B235" s="8"/>
    </row>
    <row r="236" spans="1:2" ht="12.75">
      <c r="A236" s="60"/>
      <c r="B236" s="8"/>
    </row>
    <row r="237" spans="1:2" ht="12.75">
      <c r="A237" s="60"/>
      <c r="B237" s="8"/>
    </row>
    <row r="238" spans="1:2" ht="12.75">
      <c r="A238" s="60"/>
      <c r="B238" s="8"/>
    </row>
    <row r="239" spans="1:2" ht="12.75">
      <c r="A239" s="60"/>
      <c r="B239" s="8"/>
    </row>
    <row r="240" spans="1:2" ht="12.75">
      <c r="A240" s="60"/>
      <c r="B240" s="8"/>
    </row>
    <row r="241" spans="1:2" ht="12.75">
      <c r="A241" s="60"/>
      <c r="B241" s="8"/>
    </row>
    <row r="242" spans="1:2" ht="12.75">
      <c r="A242" s="60"/>
      <c r="B242" s="8"/>
    </row>
    <row r="243" spans="1:2" ht="12.75">
      <c r="A243" s="60"/>
      <c r="B243" s="8"/>
    </row>
    <row r="244" spans="1:2" ht="12.75">
      <c r="A244" s="60"/>
      <c r="B244" s="8"/>
    </row>
    <row r="245" spans="1:2" ht="12.75">
      <c r="A245" s="60"/>
      <c r="B245" s="8"/>
    </row>
    <row r="246" spans="1:2" ht="12.75">
      <c r="A246" s="60"/>
      <c r="B246" s="8"/>
    </row>
  </sheetData>
  <sheetProtection/>
  <mergeCells count="4">
    <mergeCell ref="A1:K1"/>
    <mergeCell ref="A95:B95"/>
    <mergeCell ref="A135:B135"/>
    <mergeCell ref="A159:B159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2021-12-01T10:44:35Z</cp:lastPrinted>
  <dcterms:created xsi:type="dcterms:W3CDTF">2013-09-11T11:00:21Z</dcterms:created>
  <dcterms:modified xsi:type="dcterms:W3CDTF">2022-01-24T11:05:31Z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